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isco.sharepoint.com/sites/ISCO/Shared Documents/001_事業/2025年度/14_【受託】観光事業者収益力向上サポート事業 事務局業務/09_各種様式/各種様式/"/>
    </mc:Choice>
  </mc:AlternateContent>
  <xr:revisionPtr revIDLastSave="3337" documentId="8_{C653003D-A62F-44E7-8923-277ED2505BE9}" xr6:coauthVersionLast="47" xr6:coauthVersionMax="47" xr10:uidLastSave="{17E97457-91EE-4FAB-AA3B-F7B2B64BD497}"/>
  <bookViews>
    <workbookView xWindow="28680" yWindow="-120" windowWidth="29040" windowHeight="15720" tabRatio="885" xr2:uid="{00000000-000D-0000-FFFF-FFFF00000000}"/>
  </bookViews>
  <sheets>
    <sheet name="サンプル一覧" sheetId="49" r:id="rId1"/>
    <sheet name="①サーバー　要求仕様書" sheetId="31" r:id="rId2"/>
    <sheet name="②開発　要求仕様書" sheetId="40" r:id="rId3"/>
    <sheet name="③サービス調達　要求仕様書" sheetId="32" r:id="rId4"/>
    <sheet name="見積書_OLD" sheetId="42" state="hidden" r:id="rId5"/>
    <sheet name="LIST" sheetId="55" state="hidden" r:id="rId6"/>
    <sheet name="➃請書" sheetId="39" r:id="rId7"/>
    <sheet name="⑤ガントチャート" sheetId="48" r:id="rId8"/>
    <sheet name="⑥業務委託届出書" sheetId="47" r:id="rId9"/>
    <sheet name="➆報告書" sheetId="37" r:id="rId10"/>
    <sheet name="申請者概要" sheetId="10" state="hidden" r:id="rId11"/>
    <sheet name="計画変更" sheetId="22" state="hidden" r:id="rId12"/>
    <sheet name="変更後" sheetId="23" state="hidden" r:id="rId13"/>
    <sheet name="積算内訳書 (2)" sheetId="24" state="hidden" r:id="rId14"/>
    <sheet name="ア．①装具・器具" sheetId="25" state="hidden" r:id="rId15"/>
    <sheet name="ア．②ソフトウェア等購入" sheetId="26" state="hidden" r:id="rId16"/>
    <sheet name="イ．①システム構築費" sheetId="27" state="hidden" r:id="rId17"/>
  </sheets>
  <definedNames>
    <definedName name="LIST">LIST!$A$1:$A$9</definedName>
    <definedName name="_xlnm.Print_Area" localSheetId="1">'①サーバー　要求仕様書'!$A$1:$I$37</definedName>
    <definedName name="_xlnm.Print_Area" localSheetId="2">'②開発　要求仕様書'!$A$1:$I$75</definedName>
    <definedName name="_xlnm.Print_Area" localSheetId="3">'③サービス調達　要求仕様書'!$A$1:$H$46</definedName>
    <definedName name="_xlnm.Print_Area" localSheetId="6">'➃請書'!$A$1:$I$39</definedName>
    <definedName name="_xlnm.Print_Area" localSheetId="7">⑤ガントチャート!$A$1:$BL$32</definedName>
    <definedName name="_xlnm.Print_Area" localSheetId="8">⑥業務委託届出書!$A$2:$H$36</definedName>
    <definedName name="_xlnm.Print_Area" localSheetId="9">'➆報告書'!$A$1:$I$111</definedName>
    <definedName name="_xlnm.Print_Area" localSheetId="14">'ア．①装具・器具'!$A$1:$H$29</definedName>
    <definedName name="_xlnm.Print_Area" localSheetId="15">'ア．②ソフトウェア等購入'!$A$1:$H$30</definedName>
    <definedName name="_xlnm.Print_Area" localSheetId="16">'イ．①システム構築費'!$A$1:$H$30</definedName>
    <definedName name="_xlnm.Print_Area" localSheetId="4">見積書_OLD!$A$1:$H$50</definedName>
    <definedName name="_xlnm.Print_Area" localSheetId="10">申請者概要!$A$1:$H$32</definedName>
    <definedName name="_xlnm.Print_Area" localSheetId="13">'積算内訳書 (2)'!$A$1:$I$45</definedName>
    <definedName name="_xlnm.Print_Titles" localSheetId="7">⑤ガントチャート!$4:$6</definedName>
    <definedName name="タスク_開始" localSheetId="7">⑤ガントチャート!$E1</definedName>
    <definedName name="タスク_終了" localSheetId="7">⑤ガントチャート!$F1</definedName>
    <definedName name="タスク_進捗状況" localSheetId="7">⑤ガントチャート!$D1</definedName>
    <definedName name="プロジェクトの開始">⑤ガントチャート!$E$3</definedName>
    <definedName name="今日" localSheetId="7">TODAY()</definedName>
    <definedName name="週表示">⑤ガントチャート!$E$4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7" i="39" l="1"/>
  <c r="A36" i="39"/>
  <c r="F6" i="32"/>
  <c r="F5" i="32"/>
  <c r="G6" i="40"/>
  <c r="G5" i="40"/>
  <c r="H25" i="42" l="1"/>
  <c r="H26" i="42"/>
  <c r="H27" i="42"/>
  <c r="H28" i="42"/>
  <c r="H29" i="42"/>
  <c r="H30" i="42"/>
  <c r="H31" i="42"/>
  <c r="H32" i="42"/>
  <c r="H33" i="42"/>
  <c r="H34" i="42"/>
  <c r="H35" i="42"/>
  <c r="H36" i="42"/>
  <c r="H39" i="42" s="1"/>
  <c r="H37" i="42"/>
  <c r="H38" i="42"/>
  <c r="H24" i="42"/>
  <c r="H20" i="42" l="1"/>
  <c r="H21" i="42"/>
  <c r="H22" i="42"/>
  <c r="H23" i="42"/>
  <c r="H19" i="42"/>
  <c r="H33" i="48" l="1"/>
  <c r="H32" i="48"/>
  <c r="H31" i="48"/>
  <c r="H30" i="48"/>
  <c r="H29" i="48"/>
  <c r="H28" i="48"/>
  <c r="H27" i="48"/>
  <c r="H26" i="48"/>
  <c r="H20" i="48"/>
  <c r="H14" i="48"/>
  <c r="H8" i="48"/>
  <c r="H7" i="48"/>
  <c r="E3" i="48"/>
  <c r="I5" i="48" s="1"/>
  <c r="H40" i="42" l="1"/>
  <c r="I6" i="48"/>
  <c r="I4" i="48"/>
  <c r="J5" i="48"/>
  <c r="E9" i="48"/>
  <c r="H41" i="42" l="1"/>
  <c r="E21" i="48"/>
  <c r="F9" i="48"/>
  <c r="E10" i="48" s="1"/>
  <c r="K5" i="48"/>
  <c r="J6" i="48"/>
  <c r="B11" i="42" l="1"/>
  <c r="F21" i="48"/>
  <c r="E22" i="48" s="1"/>
  <c r="L5" i="48"/>
  <c r="K6" i="48"/>
  <c r="F10" i="48"/>
  <c r="E11" i="48" s="1"/>
  <c r="E13" i="48"/>
  <c r="H9" i="48"/>
  <c r="H10" i="48" l="1"/>
  <c r="M5" i="48"/>
  <c r="L6" i="48"/>
  <c r="F22" i="48"/>
  <c r="H22" i="48" s="1"/>
  <c r="E23" i="48"/>
  <c r="H21" i="48"/>
  <c r="E15" i="48"/>
  <c r="F13" i="48"/>
  <c r="H13" i="48" s="1"/>
  <c r="F11" i="48"/>
  <c r="E12" i="48" s="1"/>
  <c r="E25" i="48" l="1"/>
  <c r="F23" i="48"/>
  <c r="E24" i="48" s="1"/>
  <c r="F12" i="48"/>
  <c r="H12" i="48" s="1"/>
  <c r="E16" i="48"/>
  <c r="F15" i="48"/>
  <c r="H15" i="48" s="1"/>
  <c r="H11" i="48"/>
  <c r="N5" i="48"/>
  <c r="M6" i="48"/>
  <c r="F25" i="48" l="1"/>
  <c r="H25" i="48" s="1"/>
  <c r="F24" i="48"/>
  <c r="H24" i="48" s="1"/>
  <c r="O5" i="48"/>
  <c r="N6" i="48"/>
  <c r="F16" i="48"/>
  <c r="E17" i="48" s="1"/>
  <c r="H23" i="48"/>
  <c r="E18" i="48" l="1"/>
  <c r="F17" i="48"/>
  <c r="H17" i="48" s="1"/>
  <c r="H16" i="48"/>
  <c r="P5" i="48"/>
  <c r="O6" i="48"/>
  <c r="Q5" i="48" l="1"/>
  <c r="P4" i="48"/>
  <c r="P6" i="48"/>
  <c r="E19" i="48"/>
  <c r="F18" i="48"/>
  <c r="H18" i="48" s="1"/>
  <c r="F19" i="48" l="1"/>
  <c r="H19" i="48" s="1"/>
  <c r="Q6" i="48"/>
  <c r="R5" i="48"/>
  <c r="S5" i="48" l="1"/>
  <c r="R6" i="48"/>
  <c r="S6" i="48" l="1"/>
  <c r="T5" i="48"/>
  <c r="T6" i="48" l="1"/>
  <c r="U5" i="48"/>
  <c r="U6" i="48" l="1"/>
  <c r="V5" i="48"/>
  <c r="V6" i="48" l="1"/>
  <c r="W5" i="48"/>
  <c r="W6" i="48" l="1"/>
  <c r="X5" i="48"/>
  <c r="W4" i="48"/>
  <c r="X6" i="48" l="1"/>
  <c r="Y5" i="48"/>
  <c r="Y6" i="48" l="1"/>
  <c r="Z5" i="48"/>
  <c r="AA5" i="48" l="1"/>
  <c r="Z6" i="48"/>
  <c r="AB5" i="48" l="1"/>
  <c r="AA6" i="48"/>
  <c r="AC5" i="48" l="1"/>
  <c r="AB6" i="48"/>
  <c r="AD5" i="48" l="1"/>
  <c r="AC6" i="48"/>
  <c r="AE5" i="48" l="1"/>
  <c r="AD6" i="48"/>
  <c r="AD4" i="48"/>
  <c r="AF5" i="48" l="1"/>
  <c r="AE6" i="48"/>
  <c r="AF6" i="48" l="1"/>
  <c r="AG5" i="48"/>
  <c r="AH5" i="48" l="1"/>
  <c r="AG6" i="48"/>
  <c r="AH6" i="48" l="1"/>
  <c r="AI5" i="48"/>
  <c r="AI6" i="48" l="1"/>
  <c r="AJ5" i="48"/>
  <c r="AJ6" i="48" l="1"/>
  <c r="AK5" i="48"/>
  <c r="AK6" i="48" l="1"/>
  <c r="AL5" i="48"/>
  <c r="AK4" i="48"/>
  <c r="AL6" i="48" l="1"/>
  <c r="AM5" i="48"/>
  <c r="AM6" i="48" l="1"/>
  <c r="AN5" i="48"/>
  <c r="AO5" i="48" l="1"/>
  <c r="AN6" i="48"/>
  <c r="AO6" i="48" l="1"/>
  <c r="AP5" i="48"/>
  <c r="AQ5" i="48" l="1"/>
  <c r="AP6" i="48"/>
  <c r="AR5" i="48" l="1"/>
  <c r="AQ6" i="48"/>
  <c r="AS5" i="48" l="1"/>
  <c r="AR4" i="48"/>
  <c r="AR6" i="48"/>
  <c r="AT5" i="48" l="1"/>
  <c r="AS6" i="48"/>
  <c r="AU5" i="48" l="1"/>
  <c r="AT6" i="48"/>
  <c r="AU6" i="48" l="1"/>
  <c r="AV5" i="48"/>
  <c r="AV6" i="48" l="1"/>
  <c r="AW5" i="48"/>
  <c r="AX5" i="48" l="1"/>
  <c r="AW6" i="48"/>
  <c r="AY5" i="48" l="1"/>
  <c r="AX6" i="48"/>
  <c r="AY6" i="48" l="1"/>
  <c r="AY4" i="48"/>
  <c r="AZ5" i="48"/>
  <c r="AZ6" i="48" l="1"/>
  <c r="BA5" i="48"/>
  <c r="BA6" i="48" l="1"/>
  <c r="BB5" i="48"/>
  <c r="BB6" i="48" l="1"/>
  <c r="BC5" i="48"/>
  <c r="BC6" i="48" l="1"/>
  <c r="BD5" i="48"/>
  <c r="BE5" i="48" l="1"/>
  <c r="BD6" i="48"/>
  <c r="BE6" i="48" l="1"/>
  <c r="BF5" i="48"/>
  <c r="BG5" i="48" l="1"/>
  <c r="BF4" i="48"/>
  <c r="BF6" i="48"/>
  <c r="BH5" i="48" l="1"/>
  <c r="BG6" i="48"/>
  <c r="BI5" i="48" l="1"/>
  <c r="BH6" i="48"/>
  <c r="BJ5" i="48" l="1"/>
  <c r="BI6" i="48"/>
  <c r="BK5" i="48" l="1"/>
  <c r="BJ6" i="48"/>
  <c r="BL5" i="48" l="1"/>
  <c r="BL6" i="48" s="1"/>
  <c r="BK6" i="48"/>
  <c r="E28" i="27" l="1"/>
  <c r="F28" i="27" s="1"/>
  <c r="G28" i="27" s="1"/>
  <c r="F27" i="27"/>
  <c r="G27" i="27" s="1"/>
  <c r="E27" i="27"/>
  <c r="E26" i="27"/>
  <c r="F26" i="27" s="1"/>
  <c r="G26" i="27" s="1"/>
  <c r="E25" i="27"/>
  <c r="F25" i="27" s="1"/>
  <c r="G25" i="27" s="1"/>
  <c r="E24" i="27"/>
  <c r="F24" i="27" s="1"/>
  <c r="G24" i="27" s="1"/>
  <c r="F23" i="27"/>
  <c r="G23" i="27" s="1"/>
  <c r="E23" i="27"/>
  <c r="E22" i="27"/>
  <c r="F22" i="27" s="1"/>
  <c r="G22" i="27" s="1"/>
  <c r="E21" i="27"/>
  <c r="F21" i="27" s="1"/>
  <c r="G21" i="27" s="1"/>
  <c r="E20" i="27"/>
  <c r="F20" i="27" s="1"/>
  <c r="G20" i="27" s="1"/>
  <c r="F19" i="27"/>
  <c r="G19" i="27" s="1"/>
  <c r="E19" i="27"/>
  <c r="E18" i="27"/>
  <c r="F18" i="27" s="1"/>
  <c r="G18" i="27" s="1"/>
  <c r="E17" i="27"/>
  <c r="F17" i="27" s="1"/>
  <c r="G17" i="27" s="1"/>
  <c r="E16" i="27"/>
  <c r="F16" i="27" s="1"/>
  <c r="G16" i="27" s="1"/>
  <c r="F15" i="27"/>
  <c r="G15" i="27" s="1"/>
  <c r="E15" i="27"/>
  <c r="E14" i="27"/>
  <c r="F14" i="27" s="1"/>
  <c r="G14" i="27" s="1"/>
  <c r="E13" i="27"/>
  <c r="F13" i="27" s="1"/>
  <c r="G13" i="27" s="1"/>
  <c r="E12" i="27"/>
  <c r="F12" i="27" s="1"/>
  <c r="G12" i="27" s="1"/>
  <c r="E28" i="26"/>
  <c r="F28" i="26" s="1"/>
  <c r="G28" i="26" s="1"/>
  <c r="E27" i="26"/>
  <c r="F27" i="26" s="1"/>
  <c r="G27" i="26" s="1"/>
  <c r="F26" i="26"/>
  <c r="G26" i="26" s="1"/>
  <c r="E26" i="26"/>
  <c r="E25" i="26"/>
  <c r="F25" i="26" s="1"/>
  <c r="G25" i="26" s="1"/>
  <c r="E24" i="26"/>
  <c r="F24" i="26" s="1"/>
  <c r="G24" i="26" s="1"/>
  <c r="E23" i="26"/>
  <c r="F23" i="26" s="1"/>
  <c r="G23" i="26" s="1"/>
  <c r="F22" i="26"/>
  <c r="G22" i="26" s="1"/>
  <c r="E22" i="26"/>
  <c r="E21" i="26"/>
  <c r="F21" i="26" s="1"/>
  <c r="G21" i="26" s="1"/>
  <c r="E20" i="26"/>
  <c r="F20" i="26" s="1"/>
  <c r="G20" i="26" s="1"/>
  <c r="E19" i="26"/>
  <c r="F19" i="26" s="1"/>
  <c r="G19" i="26" s="1"/>
  <c r="F18" i="26"/>
  <c r="G18" i="26" s="1"/>
  <c r="E18" i="26"/>
  <c r="E17" i="26"/>
  <c r="F17" i="26" s="1"/>
  <c r="G17" i="26" s="1"/>
  <c r="E16" i="26"/>
  <c r="F16" i="26" s="1"/>
  <c r="G16" i="26" s="1"/>
  <c r="E15" i="26"/>
  <c r="F15" i="26" s="1"/>
  <c r="G15" i="26" s="1"/>
  <c r="F14" i="26"/>
  <c r="G14" i="26" s="1"/>
  <c r="E14" i="26"/>
  <c r="E13" i="26"/>
  <c r="F13" i="26" s="1"/>
  <c r="G13" i="26" s="1"/>
  <c r="E12" i="26"/>
  <c r="F12" i="26" s="1"/>
  <c r="G12" i="26" s="1"/>
  <c r="E27" i="25"/>
  <c r="F27" i="25" s="1"/>
  <c r="G27" i="25" s="1"/>
  <c r="G26" i="25"/>
  <c r="E26" i="25"/>
  <c r="E25" i="25"/>
  <c r="F25" i="25" s="1"/>
  <c r="G25" i="25" s="1"/>
  <c r="E24" i="25"/>
  <c r="F24" i="25" s="1"/>
  <c r="G24" i="25" s="1"/>
  <c r="E23" i="25"/>
  <c r="F23" i="25" s="1"/>
  <c r="G23" i="25" s="1"/>
  <c r="E22" i="25"/>
  <c r="G22" i="25" s="1"/>
  <c r="G21" i="25"/>
  <c r="E21" i="25"/>
  <c r="E20" i="25"/>
  <c r="F20" i="25" s="1"/>
  <c r="G20" i="25" s="1"/>
  <c r="E19" i="25"/>
  <c r="F19" i="25" s="1"/>
  <c r="G19" i="25" s="1"/>
  <c r="E18" i="25"/>
  <c r="F18" i="25" s="1"/>
  <c r="G18" i="25" s="1"/>
  <c r="G17" i="25"/>
  <c r="F17" i="25"/>
  <c r="E17" i="25"/>
  <c r="E16" i="25"/>
  <c r="F16" i="25" s="1"/>
  <c r="G16" i="25" s="1"/>
  <c r="E15" i="25"/>
  <c r="F15" i="25" s="1"/>
  <c r="G15" i="25" s="1"/>
  <c r="E14" i="25"/>
  <c r="F14" i="25" s="1"/>
  <c r="G14" i="25" s="1"/>
  <c r="G13" i="25"/>
  <c r="F13" i="25"/>
  <c r="E13" i="25"/>
  <c r="E12" i="25"/>
  <c r="F12" i="25" s="1"/>
  <c r="G12" i="25" s="1"/>
  <c r="E11" i="25"/>
  <c r="F11" i="25" s="1"/>
  <c r="G11" i="25" s="1"/>
  <c r="G43" i="24"/>
  <c r="E40" i="24"/>
  <c r="C25" i="22" s="1"/>
  <c r="G25" i="22" s="1"/>
  <c r="E35" i="24"/>
  <c r="C23" i="22" s="1"/>
  <c r="G23" i="22" s="1"/>
  <c r="E31" i="24"/>
  <c r="E27" i="24"/>
  <c r="E22" i="24"/>
  <c r="C19" i="23" s="1"/>
  <c r="E17" i="24"/>
  <c r="C17" i="22" s="1"/>
  <c r="G17" i="22" s="1"/>
  <c r="E13" i="24"/>
  <c r="C16" i="22" s="1"/>
  <c r="E9" i="24"/>
  <c r="E5" i="24"/>
  <c r="C14" i="23" s="1"/>
  <c r="E25" i="23"/>
  <c r="G25" i="23" s="1"/>
  <c r="C25" i="23"/>
  <c r="C23" i="23"/>
  <c r="E23" i="23" s="1"/>
  <c r="G23" i="23" s="1"/>
  <c r="C22" i="23"/>
  <c r="E22" i="23" s="1"/>
  <c r="G22" i="23" s="1"/>
  <c r="C21" i="23"/>
  <c r="E21" i="23" s="1"/>
  <c r="G21" i="23" s="1"/>
  <c r="E20" i="23"/>
  <c r="C17" i="23"/>
  <c r="E17" i="23" s="1"/>
  <c r="G17" i="23" s="1"/>
  <c r="C16" i="23"/>
  <c r="E16" i="23" s="1"/>
  <c r="G16" i="23" s="1"/>
  <c r="C15" i="23"/>
  <c r="E15" i="23" s="1"/>
  <c r="G15" i="23" s="1"/>
  <c r="G30" i="22"/>
  <c r="G22" i="22"/>
  <c r="C22" i="22"/>
  <c r="C21" i="22"/>
  <c r="G21" i="22" s="1"/>
  <c r="E17" i="22"/>
  <c r="G15" i="22"/>
  <c r="F29" i="25" l="1"/>
  <c r="F30" i="27"/>
  <c r="E14" i="23"/>
  <c r="C27" i="23"/>
  <c r="E14" i="22"/>
  <c r="F30" i="26"/>
  <c r="C26" i="22"/>
  <c r="G16" i="22"/>
  <c r="E19" i="23"/>
  <c r="G19" i="23" s="1"/>
  <c r="E19" i="22"/>
  <c r="G19" i="22" s="1"/>
  <c r="E43" i="24"/>
  <c r="C27" i="22" l="1"/>
  <c r="G14" i="22"/>
  <c r="E26" i="22"/>
  <c r="E27" i="22" s="1"/>
  <c r="E28" i="22" s="1"/>
  <c r="E27" i="23"/>
  <c r="G14" i="23"/>
  <c r="G26" i="23" s="1"/>
  <c r="C28" i="22" l="1"/>
  <c r="G28" i="22" s="1"/>
  <c r="G27" i="22"/>
  <c r="G26" i="22"/>
  <c r="B15" i="10" l="1"/>
  <c r="B14" i="10"/>
  <c r="B13" i="10"/>
  <c r="B11" i="10"/>
  <c r="B10" i="10"/>
  <c r="F7" i="10"/>
  <c r="F6"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IISCO Hoang</author>
  </authors>
  <commentList>
    <comment ref="K3" authorId="0" shapeId="0" xr:uid="{2761511C-9E9C-4A7B-8CD8-431174338CA4}">
      <text>
        <r>
          <rPr>
            <b/>
            <sz val="9"/>
            <color indexed="81"/>
            <rFont val="MS P ゴシック"/>
            <family val="3"/>
            <charset val="128"/>
          </rPr>
          <t>サンプル一覧に戻りたい場合は、この「リンク一覧」をクリックしてください。
そこから、別の様式を選ぶことができます。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IISCO Hoang</author>
  </authors>
  <commentList>
    <comment ref="K3" authorId="0" shapeId="0" xr:uid="{0697EE10-F8AC-4AB9-911B-981E4244505C}">
      <text>
        <r>
          <rPr>
            <b/>
            <sz val="9"/>
            <color indexed="81"/>
            <rFont val="MS P ゴシック"/>
            <family val="3"/>
            <charset val="128"/>
          </rPr>
          <t>サンプル一覧に戻りたい場合は、この「リンク一覧」をクリックしてください。
そこから、別の様式を選ぶことができます。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IISCO Hoang</author>
  </authors>
  <commentList>
    <comment ref="J4" authorId="0" shapeId="0" xr:uid="{5DA82135-C802-4277-BDE8-7B01A809CFD7}">
      <text>
        <r>
          <rPr>
            <b/>
            <sz val="9"/>
            <color indexed="81"/>
            <rFont val="MS P ゴシック"/>
            <family val="3"/>
            <charset val="128"/>
          </rPr>
          <t>サンプル一覧に戻りたい場合は、この「リンク一覧」をクリックしてください。
そこから、別の様式を選ぶことができます。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IISCO Hoang</author>
  </authors>
  <commentList>
    <comment ref="J3" authorId="0" shapeId="0" xr:uid="{ABFBBEF5-6977-439A-AB35-60D88C932F72}">
      <text>
        <r>
          <rPr>
            <b/>
            <sz val="9"/>
            <color indexed="81"/>
            <rFont val="MS P ゴシック"/>
            <family val="3"/>
            <charset val="128"/>
          </rPr>
          <t>サンプル一覧に戻りたい場合は、この「リンク一覧」をクリックしてください。
そこから、別の様式を選ぶことができます。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IISCO Hoang</author>
  </authors>
  <commentList>
    <comment ref="K3" authorId="0" shapeId="0" xr:uid="{88668D25-45FE-47BE-B47A-C0F5A216D8C0}">
      <text>
        <r>
          <rPr>
            <b/>
            <sz val="9"/>
            <color indexed="81"/>
            <rFont val="MS P ゴシック"/>
            <family val="3"/>
            <charset val="128"/>
          </rPr>
          <t>サンプル一覧に戻りたい場合は、この「リンク一覧」をクリックしてください。
そこから、別の様式を選ぶことができます。</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IISCO Hoang</author>
  </authors>
  <commentList>
    <comment ref="D1" authorId="0" shapeId="0" xr:uid="{FC77B0B9-4E67-4CDF-872A-6458A82EB38A}">
      <text>
        <r>
          <rPr>
            <b/>
            <sz val="9"/>
            <color indexed="81"/>
            <rFont val="MS P ゴシック"/>
            <family val="3"/>
            <charset val="128"/>
          </rPr>
          <t>サンプル一覧に戻りたい場合は、この「リンク一覧」をクリックしてください。
そこから、別の様式を選ぶことができます。</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IISCO Hoang</author>
  </authors>
  <commentList>
    <comment ref="J3" authorId="0" shapeId="0" xr:uid="{D1A5962B-4C3B-4967-BCBE-638D41031FB6}">
      <text>
        <r>
          <rPr>
            <b/>
            <sz val="9"/>
            <color indexed="81"/>
            <rFont val="MS P ゴシック"/>
            <family val="3"/>
            <charset val="128"/>
          </rPr>
          <t>サンプル一覧に戻りたい場合は、この「リンク一覧」をクリックしてください。
そこから、別の様式を選ぶことができます。</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IISCO Hoang</author>
  </authors>
  <commentList>
    <comment ref="K4" authorId="0" shapeId="0" xr:uid="{39619397-9CBC-428A-A10F-947B33E8C867}">
      <text>
        <r>
          <rPr>
            <b/>
            <sz val="9"/>
            <color indexed="81"/>
            <rFont val="MS P ゴシック"/>
            <family val="3"/>
            <charset val="128"/>
          </rPr>
          <t>サンプル一覧に戻りたい場合は、この「リンク一覧」をクリックしてください。
そこから、別の様式を選ぶことができます。</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ISCO Y.Higashiguchi</author>
  </authors>
  <commentList>
    <comment ref="C6" authorId="0" shapeId="0" xr:uid="{EC159A7C-954C-4039-8A99-F14A830C33C4}">
      <text>
        <r>
          <rPr>
            <b/>
            <sz val="9"/>
            <color indexed="81"/>
            <rFont val="MS P ゴシック"/>
            <family val="3"/>
            <charset val="128"/>
          </rPr>
          <t>法人または個人を選択してください。</t>
        </r>
      </text>
    </comment>
    <comment ref="B21" authorId="0" shapeId="0" xr:uid="{2B9ABD74-B862-4105-9FA4-0A00FF311543}">
      <text>
        <r>
          <rPr>
            <b/>
            <sz val="9"/>
            <color indexed="81"/>
            <rFont val="MS P ゴシック"/>
            <family val="3"/>
            <charset val="128"/>
          </rPr>
          <t>申請日を「yyyy/m/d」の形式で入力してください。</t>
        </r>
      </text>
    </comment>
    <comment ref="E21" authorId="0" shapeId="0" xr:uid="{402AB536-E435-4FDB-8DE7-367F7E01A70E}">
      <text>
        <r>
          <rPr>
            <b/>
            <sz val="9"/>
            <color indexed="81"/>
            <rFont val="MS P ゴシック"/>
            <family val="3"/>
            <charset val="128"/>
          </rPr>
          <t>半角数値のみ入力してください。</t>
        </r>
      </text>
    </comment>
    <comment ref="H21" authorId="0" shapeId="0" xr:uid="{54E54F16-7A5A-4509-AB3B-8F8A434D59D1}">
      <text>
        <r>
          <rPr>
            <b/>
            <sz val="9"/>
            <color indexed="81"/>
            <rFont val="MS P ゴシック"/>
            <family val="3"/>
            <charset val="128"/>
          </rPr>
          <t>半角で数値のみ入力してください。</t>
        </r>
      </text>
    </comment>
    <comment ref="C27" authorId="0" shapeId="0" xr:uid="{F721FE92-CBA4-4FAB-82A4-184C7CD9F9DB}">
      <text>
        <r>
          <rPr>
            <b/>
            <sz val="9"/>
            <color indexed="81"/>
            <rFont val="MS P ゴシック"/>
            <family val="3"/>
            <charset val="128"/>
          </rPr>
          <t>半角数値のみ入力してください。</t>
        </r>
      </text>
    </comment>
    <comment ref="F27" authorId="0" shapeId="0" xr:uid="{C1D99AB7-C665-4182-B811-1B964FC8302E}">
      <text>
        <r>
          <rPr>
            <b/>
            <sz val="9"/>
            <color indexed="81"/>
            <rFont val="MS P ゴシック"/>
            <family val="3"/>
            <charset val="128"/>
          </rPr>
          <t>半角数値のみ入力してください。</t>
        </r>
      </text>
    </comment>
  </commentList>
</comments>
</file>

<file path=xl/sharedStrings.xml><?xml version="1.0" encoding="utf-8"?>
<sst xmlns="http://schemas.openxmlformats.org/spreadsheetml/2006/main" count="733" uniqueCount="413">
  <si>
    <t>沖縄県知事 殿</t>
    <rPh sb="0" eb="2">
      <t>オキナワ</t>
    </rPh>
    <rPh sb="2" eb="5">
      <t>ケンチジ</t>
    </rPh>
    <rPh sb="6" eb="7">
      <t>トノ</t>
    </rPh>
    <phoneticPr fontId="1"/>
  </si>
  <si>
    <t>住所</t>
    <rPh sb="0" eb="2">
      <t>ジュウショ</t>
    </rPh>
    <phoneticPr fontId="1"/>
  </si>
  <si>
    <t>代表者氏名</t>
    <rPh sb="0" eb="3">
      <t>ダイヒョウシャ</t>
    </rPh>
    <rPh sb="3" eb="5">
      <t>シメイ</t>
    </rPh>
    <phoneticPr fontId="1"/>
  </si>
  <si>
    <t>代表者役職</t>
    <rPh sb="0" eb="3">
      <t>ダイヒョウシャ</t>
    </rPh>
    <rPh sb="3" eb="5">
      <t>ヤクショク</t>
    </rPh>
    <phoneticPr fontId="1"/>
  </si>
  <si>
    <t>別紙4</t>
    <rPh sb="0" eb="2">
      <t>ベッシ</t>
    </rPh>
    <phoneticPr fontId="1"/>
  </si>
  <si>
    <t>費目</t>
  </si>
  <si>
    <t>申請者概要</t>
    <rPh sb="0" eb="3">
      <t>シンセイシャ</t>
    </rPh>
    <rPh sb="3" eb="5">
      <t>ガイヨウ</t>
    </rPh>
    <phoneticPr fontId="1"/>
  </si>
  <si>
    <t>1. 申請者概要</t>
    <rPh sb="3" eb="6">
      <t>シンセイシャ</t>
    </rPh>
    <rPh sb="6" eb="8">
      <t>ガイヨウ</t>
    </rPh>
    <phoneticPr fontId="1"/>
  </si>
  <si>
    <t>法人・個人</t>
    <rPh sb="0" eb="2">
      <t>ホウジン</t>
    </rPh>
    <rPh sb="3" eb="5">
      <t>コジン</t>
    </rPh>
    <phoneticPr fontId="1"/>
  </si>
  <si>
    <t>業種</t>
    <rPh sb="0" eb="2">
      <t>ギョウシュ</t>
    </rPh>
    <phoneticPr fontId="1"/>
  </si>
  <si>
    <t>宿泊事業者</t>
    <rPh sb="0" eb="5">
      <t>シュクハクジギョウシャ</t>
    </rPh>
    <phoneticPr fontId="1"/>
  </si>
  <si>
    <t>バス</t>
    <phoneticPr fontId="1"/>
  </si>
  <si>
    <t>レンタカー・レンタバイク・レンタサイクル等</t>
    <rPh sb="20" eb="21">
      <t>トウ</t>
    </rPh>
    <phoneticPr fontId="1"/>
  </si>
  <si>
    <t>旅行代理店</t>
    <rPh sb="0" eb="5">
      <t>リョコウダイリテン</t>
    </rPh>
    <phoneticPr fontId="1"/>
  </si>
  <si>
    <t>県内空港で従事する事業者</t>
    <rPh sb="9" eb="12">
      <t>ジギョウシャ</t>
    </rPh>
    <phoneticPr fontId="1"/>
  </si>
  <si>
    <t>土産関連事業者</t>
    <rPh sb="0" eb="2">
      <t>ミヤゲ</t>
    </rPh>
    <rPh sb="2" eb="7">
      <t>カンレンジギョウシャ</t>
    </rPh>
    <phoneticPr fontId="1"/>
  </si>
  <si>
    <t>マリンレジャー</t>
    <phoneticPr fontId="1"/>
  </si>
  <si>
    <t>体験施設・体験アクティビティ事業者</t>
    <rPh sb="0" eb="4">
      <t>タイケンシセツ</t>
    </rPh>
    <rPh sb="5" eb="7">
      <t>タイケン</t>
    </rPh>
    <rPh sb="14" eb="17">
      <t>ジギョウシャ</t>
    </rPh>
    <phoneticPr fontId="1"/>
  </si>
  <si>
    <t>リゾートウェディング</t>
    <phoneticPr fontId="1"/>
  </si>
  <si>
    <t>その他</t>
    <rPh sb="2" eb="3">
      <t>タ</t>
    </rPh>
    <phoneticPr fontId="1"/>
  </si>
  <si>
    <t>法人名または屋号</t>
    <rPh sb="0" eb="3">
      <t>ホウジンメイ</t>
    </rPh>
    <rPh sb="6" eb="8">
      <t>ヤゴウ</t>
    </rPh>
    <phoneticPr fontId="1"/>
  </si>
  <si>
    <t>（フリガナ）</t>
    <phoneticPr fontId="1"/>
  </si>
  <si>
    <t>電話番号</t>
    <rPh sb="0" eb="4">
      <t>デンワバンゴウ</t>
    </rPh>
    <phoneticPr fontId="1"/>
  </si>
  <si>
    <t>E_mail</t>
    <phoneticPr fontId="1"/>
  </si>
  <si>
    <t>ホームページURL</t>
    <phoneticPr fontId="1"/>
  </si>
  <si>
    <t>創業年月日</t>
    <rPh sb="0" eb="2">
      <t>ソウギョウ</t>
    </rPh>
    <rPh sb="2" eb="5">
      <t>ネンガッピ</t>
    </rPh>
    <phoneticPr fontId="1"/>
  </si>
  <si>
    <t>資本金</t>
    <rPh sb="0" eb="3">
      <t>シホンキン</t>
    </rPh>
    <phoneticPr fontId="1"/>
  </si>
  <si>
    <t>千円</t>
    <rPh sb="0" eb="2">
      <t>センエン</t>
    </rPh>
    <phoneticPr fontId="1"/>
  </si>
  <si>
    <t>決算月</t>
    <rPh sb="0" eb="2">
      <t>ケッサン</t>
    </rPh>
    <rPh sb="2" eb="3">
      <t>ツキ</t>
    </rPh>
    <phoneticPr fontId="1"/>
  </si>
  <si>
    <t>自社の主力商品・サービスの内容等</t>
    <rPh sb="0" eb="2">
      <t>ジシャ</t>
    </rPh>
    <rPh sb="3" eb="5">
      <t>シュリョク</t>
    </rPh>
    <rPh sb="5" eb="7">
      <t>ショウヒン</t>
    </rPh>
    <rPh sb="13" eb="15">
      <t>ナイヨウ</t>
    </rPh>
    <rPh sb="15" eb="16">
      <t>トウ</t>
    </rPh>
    <phoneticPr fontId="1"/>
  </si>
  <si>
    <t>年度</t>
    <rPh sb="0" eb="2">
      <t>ネンド</t>
    </rPh>
    <phoneticPr fontId="1"/>
  </si>
  <si>
    <t>売上高</t>
    <rPh sb="0" eb="3">
      <t>ウリアゲダカ</t>
    </rPh>
    <phoneticPr fontId="1"/>
  </si>
  <si>
    <t>純利益</t>
    <rPh sb="0" eb="3">
      <t>ジュンリエキ</t>
    </rPh>
    <phoneticPr fontId="1"/>
  </si>
  <si>
    <t>（令和6年度）借入残高等</t>
    <rPh sb="1" eb="3">
      <t>レイワ</t>
    </rPh>
    <rPh sb="4" eb="6">
      <t>ネンド</t>
    </rPh>
    <rPh sb="7" eb="9">
      <t>カリイレ</t>
    </rPh>
    <rPh sb="9" eb="11">
      <t>ザンダカ</t>
    </rPh>
    <rPh sb="11" eb="12">
      <t>トウ</t>
    </rPh>
    <phoneticPr fontId="1"/>
  </si>
  <si>
    <t>※経営状況概要は沖縄観光事業者収益力向上サポート事業補助金交付決定以後、5年間は沖縄県へ報告義務が生じます。</t>
    <rPh sb="1" eb="3">
      <t>ケイエイ</t>
    </rPh>
    <rPh sb="3" eb="5">
      <t>ジョウキョウ</t>
    </rPh>
    <rPh sb="5" eb="7">
      <t>ガイヨウ</t>
    </rPh>
    <rPh sb="8" eb="10">
      <t>オキナワ</t>
    </rPh>
    <rPh sb="10" eb="12">
      <t>カンコウ</t>
    </rPh>
    <rPh sb="12" eb="15">
      <t>ジギョウシャ</t>
    </rPh>
    <rPh sb="15" eb="18">
      <t>シュウエキリョク</t>
    </rPh>
    <rPh sb="18" eb="20">
      <t>コウジョウ</t>
    </rPh>
    <rPh sb="24" eb="26">
      <t>ジギョウ</t>
    </rPh>
    <rPh sb="26" eb="29">
      <t>ホジョキン</t>
    </rPh>
    <rPh sb="29" eb="31">
      <t>コウフ</t>
    </rPh>
    <rPh sb="31" eb="33">
      <t>ケッテイ</t>
    </rPh>
    <rPh sb="33" eb="35">
      <t>イゴ</t>
    </rPh>
    <rPh sb="37" eb="39">
      <t>ネンカン</t>
    </rPh>
    <rPh sb="40" eb="43">
      <t>オキナワケン</t>
    </rPh>
    <rPh sb="44" eb="48">
      <t>ホウコクギム</t>
    </rPh>
    <rPh sb="49" eb="50">
      <t>ショウ</t>
    </rPh>
    <phoneticPr fontId="1"/>
  </si>
  <si>
    <t>2. 経営状況概要</t>
    <rPh sb="3" eb="5">
      <t>ケイエイ</t>
    </rPh>
    <rPh sb="5" eb="7">
      <t>ジョウキョウ</t>
    </rPh>
    <rPh sb="7" eb="9">
      <t>ガイヨウ</t>
    </rPh>
    <phoneticPr fontId="1"/>
  </si>
  <si>
    <t>所在地</t>
    <rPh sb="0" eb="3">
      <t>ショザイチ</t>
    </rPh>
    <phoneticPr fontId="1"/>
  </si>
  <si>
    <t>申請者名称</t>
    <rPh sb="0" eb="3">
      <t>シンセイシャ</t>
    </rPh>
    <rPh sb="3" eb="5">
      <t>メイショウ</t>
    </rPh>
    <phoneticPr fontId="1"/>
  </si>
  <si>
    <t>担当者役職</t>
    <rPh sb="0" eb="3">
      <t>タントウシャ</t>
    </rPh>
    <rPh sb="3" eb="5">
      <t>ヤクショク</t>
    </rPh>
    <phoneticPr fontId="1"/>
  </si>
  <si>
    <t>担当者氏名</t>
    <rPh sb="0" eb="3">
      <t>タントウシャ</t>
    </rPh>
    <rPh sb="3" eb="5">
      <t>シメイ</t>
    </rPh>
    <phoneticPr fontId="1"/>
  </si>
  <si>
    <t>部署</t>
    <rPh sb="0" eb="2">
      <t>ブショ</t>
    </rPh>
    <phoneticPr fontId="1"/>
  </si>
  <si>
    <t>法人</t>
  </si>
  <si>
    <t>小計</t>
    <rPh sb="0" eb="2">
      <t>ショウケイ</t>
    </rPh>
    <phoneticPr fontId="7"/>
  </si>
  <si>
    <t>数量</t>
    <rPh sb="0" eb="2">
      <t>スウリョウ</t>
    </rPh>
    <phoneticPr fontId="7"/>
  </si>
  <si>
    <t>すべてのシートの薄い黄色のセルのみに入力してください。　</t>
    <rPh sb="8" eb="9">
      <t>ウス</t>
    </rPh>
    <rPh sb="10" eb="12">
      <t>キイロ</t>
    </rPh>
    <rPh sb="18" eb="20">
      <t>ニュウリョク</t>
    </rPh>
    <phoneticPr fontId="1"/>
  </si>
  <si>
    <t>変更内訳書</t>
    <rPh sb="0" eb="2">
      <t>ヘンコウ</t>
    </rPh>
    <rPh sb="2" eb="5">
      <t>ウチワケショ</t>
    </rPh>
    <phoneticPr fontId="7"/>
  </si>
  <si>
    <t>補助金申請区分</t>
  </si>
  <si>
    <t>□大規模</t>
  </si>
  <si>
    <t>□中規模</t>
  </si>
  <si>
    <t>☑小規模</t>
    <phoneticPr fontId="7"/>
  </si>
  <si>
    <t>単位：円（税抜表示）</t>
    <phoneticPr fontId="7"/>
  </si>
  <si>
    <t>細節</t>
    <rPh sb="0" eb="1">
      <t>ホソ</t>
    </rPh>
    <rPh sb="1" eb="2">
      <t>セツ</t>
    </rPh>
    <phoneticPr fontId="7"/>
  </si>
  <si>
    <r>
      <rPr>
        <sz val="9"/>
        <color theme="1"/>
        <rFont val="ＭＳ 明朝"/>
        <family val="1"/>
        <charset val="128"/>
      </rPr>
      <t>補助対象経費</t>
    </r>
    <r>
      <rPr>
        <b/>
        <sz val="9"/>
        <color theme="1"/>
        <rFont val="ＭＳ 明朝"/>
        <family val="1"/>
        <charset val="128"/>
      </rPr>
      <t xml:space="preserve">
変更前</t>
    </r>
    <rPh sb="0" eb="2">
      <t>ホジョ</t>
    </rPh>
    <rPh sb="2" eb="4">
      <t>タイショウ</t>
    </rPh>
    <rPh sb="4" eb="6">
      <t>ケイヒ</t>
    </rPh>
    <rPh sb="7" eb="9">
      <t>ヘンコウ</t>
    </rPh>
    <rPh sb="9" eb="10">
      <t>マエ</t>
    </rPh>
    <phoneticPr fontId="7"/>
  </si>
  <si>
    <r>
      <rPr>
        <sz val="9"/>
        <color theme="1"/>
        <rFont val="ＭＳ 明朝"/>
        <family val="1"/>
        <charset val="128"/>
      </rPr>
      <t>補助対象経費</t>
    </r>
    <r>
      <rPr>
        <b/>
        <sz val="9"/>
        <color theme="1"/>
        <rFont val="ＭＳ 明朝"/>
        <family val="1"/>
        <charset val="128"/>
      </rPr>
      <t xml:space="preserve">
変更後</t>
    </r>
    <rPh sb="0" eb="2">
      <t>ホジョ</t>
    </rPh>
    <rPh sb="2" eb="4">
      <t>タイショウ</t>
    </rPh>
    <rPh sb="4" eb="6">
      <t>ケイヒ</t>
    </rPh>
    <rPh sb="7" eb="9">
      <t>ヘンコウ</t>
    </rPh>
    <rPh sb="9" eb="10">
      <t>ゴ</t>
    </rPh>
    <phoneticPr fontId="7"/>
  </si>
  <si>
    <t>増減</t>
    <rPh sb="0" eb="2">
      <t>ゾウゲン</t>
    </rPh>
    <phoneticPr fontId="7"/>
  </si>
  <si>
    <t>ア．</t>
    <phoneticPr fontId="7"/>
  </si>
  <si>
    <t>　①装具・器具</t>
    <rPh sb="2" eb="4">
      <t>ソウグ</t>
    </rPh>
    <rPh sb="5" eb="7">
      <t>キグ</t>
    </rPh>
    <phoneticPr fontId="7"/>
  </si>
  <si>
    <t>（備品購入費）</t>
    <rPh sb="1" eb="6">
      <t>ビヒンコウニュウヒ</t>
    </rPh>
    <phoneticPr fontId="7"/>
  </si>
  <si>
    <t>円</t>
    <rPh sb="0" eb="1">
      <t>エン</t>
    </rPh>
    <phoneticPr fontId="7"/>
  </si>
  <si>
    <t>　②ソフトウェア等購入</t>
    <rPh sb="8" eb="9">
      <t>トウ</t>
    </rPh>
    <rPh sb="9" eb="11">
      <t>コウニュウ</t>
    </rPh>
    <phoneticPr fontId="7"/>
  </si>
  <si>
    <t>　③改良費</t>
    <rPh sb="2" eb="4">
      <t>カイリョウ</t>
    </rPh>
    <rPh sb="4" eb="5">
      <t>ヒ</t>
    </rPh>
    <phoneticPr fontId="7"/>
  </si>
  <si>
    <t>（委託料）</t>
    <rPh sb="1" eb="4">
      <t>イタクリョウ</t>
    </rPh>
    <phoneticPr fontId="7"/>
  </si>
  <si>
    <t>　④新たに導入するリース料</t>
    <rPh sb="2" eb="3">
      <t>アラ</t>
    </rPh>
    <rPh sb="5" eb="7">
      <t>ドウニュウ</t>
    </rPh>
    <rPh sb="12" eb="13">
      <t>リョウ</t>
    </rPh>
    <phoneticPr fontId="7"/>
  </si>
  <si>
    <t>（使用料及び賃借料）</t>
    <rPh sb="1" eb="4">
      <t>シヨウリョウ</t>
    </rPh>
    <rPh sb="4" eb="5">
      <t>オヨ</t>
    </rPh>
    <rPh sb="6" eb="9">
      <t>チンシャクリョウ</t>
    </rPh>
    <phoneticPr fontId="7"/>
  </si>
  <si>
    <t>円</t>
  </si>
  <si>
    <t>イ．</t>
    <phoneticPr fontId="7"/>
  </si>
  <si>
    <t>　①システム構築費</t>
    <phoneticPr fontId="7"/>
  </si>
  <si>
    <t>（委託料）</t>
    <phoneticPr fontId="7"/>
  </si>
  <si>
    <t>ウ．上記に付随する、</t>
    <rPh sb="2" eb="4">
      <t>ジョウキ</t>
    </rPh>
    <rPh sb="5" eb="7">
      <t>フズイ</t>
    </rPh>
    <phoneticPr fontId="7"/>
  </si>
  <si>
    <t>　①施設整備費</t>
    <rPh sb="2" eb="7">
      <t>シセツセイビヒ</t>
    </rPh>
    <phoneticPr fontId="7"/>
  </si>
  <si>
    <t>円</t>
    <phoneticPr fontId="7"/>
  </si>
  <si>
    <t>　②改良費</t>
    <rPh sb="2" eb="5">
      <t>カイリョウヒ</t>
    </rPh>
    <phoneticPr fontId="7"/>
  </si>
  <si>
    <t>　③運搬費</t>
    <rPh sb="2" eb="5">
      <t>ウンパンヒ</t>
    </rPh>
    <phoneticPr fontId="7"/>
  </si>
  <si>
    <t>（役務費：通信運搬費）</t>
    <rPh sb="1" eb="4">
      <t>エキムヒ</t>
    </rPh>
    <rPh sb="5" eb="10">
      <t>ツウシンウンパンヒ</t>
    </rPh>
    <phoneticPr fontId="7"/>
  </si>
  <si>
    <t>エ．その他</t>
    <phoneticPr fontId="7"/>
  </si>
  <si>
    <t>　①知事が必要と認める経費</t>
    <phoneticPr fontId="7"/>
  </si>
  <si>
    <t>事業に要する経費
（消費税を含めた額）</t>
    <rPh sb="0" eb="2">
      <t>ジギョウ</t>
    </rPh>
    <rPh sb="3" eb="4">
      <t>ヨウ</t>
    </rPh>
    <rPh sb="6" eb="8">
      <t>ケイヒ</t>
    </rPh>
    <rPh sb="10" eb="13">
      <t>ショウヒゼイ</t>
    </rPh>
    <rPh sb="14" eb="15">
      <t>フク</t>
    </rPh>
    <rPh sb="17" eb="18">
      <t>ガク</t>
    </rPh>
    <phoneticPr fontId="7"/>
  </si>
  <si>
    <t>補助対象経費
（消費税を除いた額）</t>
    <rPh sb="0" eb="6">
      <t>ホジョタイショウケイヒ</t>
    </rPh>
    <rPh sb="8" eb="11">
      <t>ショウヒゼイ</t>
    </rPh>
    <rPh sb="12" eb="13">
      <t>ノゾ</t>
    </rPh>
    <rPh sb="15" eb="16">
      <t>ガク</t>
    </rPh>
    <phoneticPr fontId="7"/>
  </si>
  <si>
    <t>補助対象経費の2/3</t>
    <rPh sb="0" eb="6">
      <t>ホジョタイショウケイヒ</t>
    </rPh>
    <phoneticPr fontId="7"/>
  </si>
  <si>
    <t>補助金上限額</t>
    <rPh sb="3" eb="6">
      <t>ジョウゲンガク</t>
    </rPh>
    <phoneticPr fontId="7"/>
  </si>
  <si>
    <t>交付決定額</t>
    <rPh sb="0" eb="5">
      <t>コウフケッテイガク</t>
    </rPh>
    <phoneticPr fontId="7"/>
  </si>
  <si>
    <t>支出内訳書</t>
    <rPh sb="0" eb="2">
      <t>シシュツ</t>
    </rPh>
    <rPh sb="2" eb="5">
      <t>ウチワケショ</t>
    </rPh>
    <phoneticPr fontId="7"/>
  </si>
  <si>
    <t>☑小規模</t>
  </si>
  <si>
    <r>
      <t xml:space="preserve">事業に要する経費
</t>
    </r>
    <r>
      <rPr>
        <b/>
        <sz val="9"/>
        <color theme="1"/>
        <rFont val="ＭＳ 明朝"/>
        <family val="1"/>
        <charset val="128"/>
      </rPr>
      <t>（消費税等を
含めた総額）</t>
    </r>
    <rPh sb="0" eb="2">
      <t>ジギョウ</t>
    </rPh>
    <rPh sb="3" eb="4">
      <t>ヨウ</t>
    </rPh>
    <rPh sb="6" eb="8">
      <t>ケイヒ</t>
    </rPh>
    <rPh sb="10" eb="13">
      <t>ショウヒゼイ</t>
    </rPh>
    <rPh sb="13" eb="14">
      <t>トウ</t>
    </rPh>
    <rPh sb="16" eb="17">
      <t>フク</t>
    </rPh>
    <rPh sb="19" eb="21">
      <t>ソウガク</t>
    </rPh>
    <phoneticPr fontId="7"/>
  </si>
  <si>
    <r>
      <t xml:space="preserve">補助対象経費
</t>
    </r>
    <r>
      <rPr>
        <b/>
        <sz val="9"/>
        <color theme="1"/>
        <rFont val="ＭＳ 明朝"/>
        <family val="1"/>
        <charset val="128"/>
      </rPr>
      <t>（消費税等を
除いた額）</t>
    </r>
    <rPh sb="0" eb="6">
      <t>ホジョタイショウケイヒ</t>
    </rPh>
    <rPh sb="8" eb="11">
      <t>ショウヒゼイ</t>
    </rPh>
    <rPh sb="11" eb="12">
      <t>トウ</t>
    </rPh>
    <rPh sb="14" eb="15">
      <t>ノゾ</t>
    </rPh>
    <rPh sb="17" eb="18">
      <t>ガク</t>
    </rPh>
    <phoneticPr fontId="7"/>
  </si>
  <si>
    <r>
      <t xml:space="preserve">交付申請額
</t>
    </r>
    <r>
      <rPr>
        <b/>
        <sz val="9"/>
        <color theme="1"/>
        <rFont val="ＭＳ 明朝"/>
        <family val="1"/>
        <charset val="128"/>
      </rPr>
      <t>（補助対象経費の
２/３以内）</t>
    </r>
    <rPh sb="0" eb="2">
      <t>コウフ</t>
    </rPh>
    <rPh sb="2" eb="4">
      <t>シンセイ</t>
    </rPh>
    <rPh sb="4" eb="5">
      <t>ガク</t>
    </rPh>
    <rPh sb="7" eb="13">
      <t>ホジョタイショウケイヒ</t>
    </rPh>
    <rPh sb="18" eb="20">
      <t>イナイ</t>
    </rPh>
    <phoneticPr fontId="7"/>
  </si>
  <si>
    <t>合計金額</t>
  </si>
  <si>
    <t>経費積算内訳書</t>
    <rPh sb="0" eb="2">
      <t>ケイヒ</t>
    </rPh>
    <rPh sb="2" eb="4">
      <t>セキサン</t>
    </rPh>
    <rPh sb="4" eb="7">
      <t>ウチワケショ</t>
    </rPh>
    <phoneticPr fontId="7"/>
  </si>
  <si>
    <t>事業者名：  合資会社名護タクシー</t>
    <rPh sb="0" eb="4">
      <t>ジギョウシャメイ</t>
    </rPh>
    <rPh sb="7" eb="11">
      <t>ゴウシガイシャ</t>
    </rPh>
    <rPh sb="11" eb="13">
      <t>ナゴ</t>
    </rPh>
    <phoneticPr fontId="7"/>
  </si>
  <si>
    <t>№</t>
    <phoneticPr fontId="7"/>
  </si>
  <si>
    <t>費目</t>
    <rPh sb="0" eb="2">
      <t>ヒモク</t>
    </rPh>
    <phoneticPr fontId="7"/>
  </si>
  <si>
    <t>合算
（税込み）</t>
    <rPh sb="0" eb="2">
      <t>ガッサン</t>
    </rPh>
    <rPh sb="4" eb="6">
      <t>ゼイコ</t>
    </rPh>
    <phoneticPr fontId="7"/>
  </si>
  <si>
    <t>積算内訳
（税込み）</t>
    <rPh sb="0" eb="2">
      <t>セキサン</t>
    </rPh>
    <rPh sb="2" eb="4">
      <t>ウチワケ</t>
    </rPh>
    <rPh sb="6" eb="8">
      <t>ゼイコ</t>
    </rPh>
    <phoneticPr fontId="7"/>
  </si>
  <si>
    <t>備考（会社名・品名）</t>
    <rPh sb="0" eb="2">
      <t>ビコウ</t>
    </rPh>
    <rPh sb="3" eb="6">
      <t>カイシャメイ</t>
    </rPh>
    <rPh sb="7" eb="9">
      <t>ヒンメイ</t>
    </rPh>
    <phoneticPr fontId="7"/>
  </si>
  <si>
    <t>ア．</t>
  </si>
  <si>
    <t>①装具・器具</t>
    <rPh sb="1" eb="3">
      <t>ソウグ</t>
    </rPh>
    <rPh sb="4" eb="6">
      <t>キグ</t>
    </rPh>
    <phoneticPr fontId="7"/>
  </si>
  <si>
    <t>〇会社名：株式会社電脳交通
〇品名：M＿001－配車システム</t>
    <rPh sb="1" eb="4">
      <t>カイシャメイ</t>
    </rPh>
    <rPh sb="5" eb="9">
      <t>カブシキガイシャ</t>
    </rPh>
    <rPh sb="9" eb="13">
      <t>デンノウコウツウ</t>
    </rPh>
    <rPh sb="15" eb="17">
      <t>ヒンメイ</t>
    </rPh>
    <rPh sb="24" eb="26">
      <t>ハイシャ</t>
    </rPh>
    <phoneticPr fontId="7"/>
  </si>
  <si>
    <t>〇会社名：GOOD WILL
〇品名：デスクトップパソコン（2台）</t>
    <rPh sb="1" eb="4">
      <t>カイシャメイ</t>
    </rPh>
    <rPh sb="16" eb="18">
      <t>ヒンメイ</t>
    </rPh>
    <rPh sb="31" eb="32">
      <t>ダイ</t>
    </rPh>
    <phoneticPr fontId="7"/>
  </si>
  <si>
    <t>〇会社名：
〇品名：</t>
    <phoneticPr fontId="7"/>
  </si>
  <si>
    <t>②ソフトウェア等購入</t>
    <rPh sb="7" eb="8">
      <t>トウ</t>
    </rPh>
    <rPh sb="8" eb="10">
      <t>コウニュウ</t>
    </rPh>
    <phoneticPr fontId="7"/>
  </si>
  <si>
    <t>〇会社名：株式会社電脳交通
〇品名：M＿004-ゼンリン住宅地図初期導入費用</t>
    <rPh sb="1" eb="4">
      <t>カイシャメイ</t>
    </rPh>
    <rPh sb="15" eb="17">
      <t>ヒンメイ</t>
    </rPh>
    <phoneticPr fontId="7"/>
  </si>
  <si>
    <t>〇会社名：
〇品名：</t>
    <rPh sb="1" eb="4">
      <t>カイシャメイ</t>
    </rPh>
    <rPh sb="7" eb="9">
      <t>ヒンメイ</t>
    </rPh>
    <phoneticPr fontId="7"/>
  </si>
  <si>
    <t>③改良費</t>
    <rPh sb="1" eb="3">
      <t>カイリョウ</t>
    </rPh>
    <rPh sb="3" eb="4">
      <t>ヒ</t>
    </rPh>
    <phoneticPr fontId="7"/>
  </si>
  <si>
    <t>④新たに導入するリース料</t>
    <rPh sb="1" eb="2">
      <t>アラ</t>
    </rPh>
    <rPh sb="4" eb="6">
      <t>ドウニュウ</t>
    </rPh>
    <rPh sb="11" eb="12">
      <t>リョウ</t>
    </rPh>
    <phoneticPr fontId="7"/>
  </si>
  <si>
    <t>イ．</t>
  </si>
  <si>
    <t>①システム構築費</t>
    <phoneticPr fontId="7"/>
  </si>
  <si>
    <t>（委託料）</t>
  </si>
  <si>
    <t>〇会社名：株式会社電脳交通
〇品名：システム導入準備費用</t>
    <rPh sb="1" eb="4">
      <t>カイシャメイ</t>
    </rPh>
    <rPh sb="15" eb="17">
      <t>ヒンメイ</t>
    </rPh>
    <phoneticPr fontId="7"/>
  </si>
  <si>
    <t>①施設整備費</t>
    <rPh sb="1" eb="6">
      <t>シセツセイビヒ</t>
    </rPh>
    <phoneticPr fontId="7"/>
  </si>
  <si>
    <t>②改良費</t>
    <rPh sb="1" eb="4">
      <t>カイリョウヒ</t>
    </rPh>
    <phoneticPr fontId="7"/>
  </si>
  <si>
    <t>③運搬費</t>
    <rPh sb="1" eb="4">
      <t>ウンパンヒ</t>
    </rPh>
    <phoneticPr fontId="7"/>
  </si>
  <si>
    <t>エ．その他</t>
  </si>
  <si>
    <t>①知事が必要と認める経費</t>
    <phoneticPr fontId="7"/>
  </si>
  <si>
    <t>ア．①装具・器具</t>
  </si>
  <si>
    <t>事業者名：</t>
    <rPh sb="0" eb="4">
      <t>ジギョウシャメイ</t>
    </rPh>
    <phoneticPr fontId="7"/>
  </si>
  <si>
    <t>合資会社名護タクシー</t>
    <rPh sb="0" eb="6">
      <t>ゴウシガイシャナゴ</t>
    </rPh>
    <phoneticPr fontId="7"/>
  </si>
  <si>
    <t>名称</t>
    <rPh sb="0" eb="2">
      <t>メイショウ</t>
    </rPh>
    <phoneticPr fontId="7"/>
  </si>
  <si>
    <t>単価</t>
    <rPh sb="0" eb="2">
      <t>タンカ</t>
    </rPh>
    <phoneticPr fontId="7"/>
  </si>
  <si>
    <t>消費税</t>
    <rPh sb="0" eb="3">
      <t>ショウヒゼイ</t>
    </rPh>
    <phoneticPr fontId="7"/>
  </si>
  <si>
    <t>合計</t>
    <rPh sb="0" eb="2">
      <t>ゴウケイ</t>
    </rPh>
    <phoneticPr fontId="7"/>
  </si>
  <si>
    <t>導入施設名称</t>
    <rPh sb="0" eb="2">
      <t>ドウニュウ</t>
    </rPh>
    <rPh sb="2" eb="6">
      <t>シセツメイショウ</t>
    </rPh>
    <phoneticPr fontId="7"/>
  </si>
  <si>
    <t>例</t>
    <rPh sb="0" eb="1">
      <t>レイ</t>
    </rPh>
    <phoneticPr fontId="7"/>
  </si>
  <si>
    <t>〇〇〇機</t>
    <rPh sb="3" eb="4">
      <t>キ</t>
    </rPh>
    <phoneticPr fontId="7"/>
  </si>
  <si>
    <t>〇〇店</t>
    <rPh sb="2" eb="3">
      <t>テン</t>
    </rPh>
    <phoneticPr fontId="7"/>
  </si>
  <si>
    <t>ー</t>
    <phoneticPr fontId="7"/>
  </si>
  <si>
    <t>カーマウント</t>
    <phoneticPr fontId="7"/>
  </si>
  <si>
    <t>名護タクシー</t>
    <rPh sb="0" eb="2">
      <t>ナゴ</t>
    </rPh>
    <phoneticPr fontId="7"/>
  </si>
  <si>
    <t>シガーソケット充電器</t>
    <rPh sb="7" eb="10">
      <t>ジュウデンキ</t>
    </rPh>
    <phoneticPr fontId="7"/>
  </si>
  <si>
    <t>〃</t>
    <phoneticPr fontId="7"/>
  </si>
  <si>
    <t>充電ケーブル</t>
    <rPh sb="0" eb="2">
      <t>ジュウデン</t>
    </rPh>
    <phoneticPr fontId="7"/>
  </si>
  <si>
    <t>タブレットキッティング費用</t>
    <rPh sb="11" eb="13">
      <t>ヒヨウ</t>
    </rPh>
    <phoneticPr fontId="7"/>
  </si>
  <si>
    <t>メーター連動機</t>
    <rPh sb="4" eb="7">
      <t>レンドウキ</t>
    </rPh>
    <phoneticPr fontId="7"/>
  </si>
  <si>
    <t>ハーネス</t>
    <phoneticPr fontId="7"/>
  </si>
  <si>
    <t>遠隔導入サポート</t>
    <rPh sb="0" eb="2">
      <t>エンカク</t>
    </rPh>
    <rPh sb="2" eb="4">
      <t>ドウニュウ</t>
    </rPh>
    <phoneticPr fontId="7"/>
  </si>
  <si>
    <t>顧客情報登録費用</t>
    <rPh sb="0" eb="4">
      <t>コキャクジョウホウ</t>
    </rPh>
    <rPh sb="4" eb="8">
      <t>トウロクヒヨウ</t>
    </rPh>
    <phoneticPr fontId="7"/>
  </si>
  <si>
    <t>デスクトップパソコン</t>
    <phoneticPr fontId="7"/>
  </si>
  <si>
    <t>ディスプレイ</t>
    <phoneticPr fontId="7"/>
  </si>
  <si>
    <t>LANケーブル</t>
    <phoneticPr fontId="7"/>
  </si>
  <si>
    <t>ディスプレイケーブル</t>
    <phoneticPr fontId="7"/>
  </si>
  <si>
    <t>総計</t>
    <rPh sb="0" eb="2">
      <t>ソウケイ</t>
    </rPh>
    <phoneticPr fontId="7"/>
  </si>
  <si>
    <t>ア．②ソフトウェア等購入</t>
    <phoneticPr fontId="7"/>
  </si>
  <si>
    <t>合資会社名護タクシー</t>
    <rPh sb="0" eb="4">
      <t>ゴウシガイシャ</t>
    </rPh>
    <rPh sb="4" eb="6">
      <t>ナゴ</t>
    </rPh>
    <phoneticPr fontId="7"/>
  </si>
  <si>
    <t>ゼンリン住宅地図初期導入費用</t>
    <rPh sb="4" eb="8">
      <t>ジュウタクチズ</t>
    </rPh>
    <rPh sb="8" eb="12">
      <t>ショキドウニュウ</t>
    </rPh>
    <rPh sb="12" eb="14">
      <t>ヒヨウ</t>
    </rPh>
    <phoneticPr fontId="7"/>
  </si>
  <si>
    <t>イ．①システム構築費</t>
    <phoneticPr fontId="7"/>
  </si>
  <si>
    <t>システム導入準備費用</t>
    <rPh sb="4" eb="6">
      <t>ドウニュウ</t>
    </rPh>
    <rPh sb="6" eb="10">
      <t>ジュンビヒヨウ</t>
    </rPh>
    <phoneticPr fontId="7"/>
  </si>
  <si>
    <t>以下のような機能・スペック・サービス等を有していること。</t>
  </si>
  <si>
    <t>・サーバスペックは以下を満たすこと。</t>
  </si>
  <si>
    <t>　　CPU：4コア以上</t>
  </si>
  <si>
    <t>　　メモリ：8GB以上</t>
  </si>
  <si>
    <t>　　HDD：200GB以上</t>
  </si>
  <si>
    <t>　　OS：〇〇〇〇〇〇</t>
  </si>
  <si>
    <t>　　　※CPU、メモリは今回使用予定のサービスを稼働させるための必要スペックとし、</t>
  </si>
  <si>
    <t>　　　　HDD、OSは安定稼働を実現するための標準的な条件としている。</t>
  </si>
  <si>
    <t>・セキュリティ対策として、ファイアウォールの配下に設置されていること。</t>
  </si>
  <si>
    <t>・24時間365日対応のリソース監視や死活監視などの監視サービスが提供可能であること。</t>
  </si>
  <si>
    <t>・発注から10営業日程度を目途に納品が可能なこと。</t>
  </si>
  <si>
    <t>・日本円での支払いが可能なこと。</t>
  </si>
  <si>
    <t>・セキュリティアップデートや設定変更などの一般的な作業代行が含まれていること。</t>
  </si>
  <si>
    <t>・月次報告書の提供が含まれていること。</t>
  </si>
  <si>
    <t>3．望ましい仕様</t>
  </si>
  <si>
    <t>・メールおよび電話での問合わせ窓口を有し、状況に応じて沖縄県内で対面での打合せ等
が可能なこと。</t>
    <phoneticPr fontId="1"/>
  </si>
  <si>
    <t>・ファイアウォールやインターネット回線についてはサーバ費用に含まれ、別途
オプション等の追加費用を必要としないこと。</t>
    <phoneticPr fontId="1"/>
  </si>
  <si>
    <t>１ 業務名</t>
  </si>
  <si>
    <t xml:space="preserve">２ 業務の目的 </t>
  </si>
  <si>
    <t xml:space="preserve">3　開発仕様 </t>
  </si>
  <si>
    <t>■〇〇〇〇〇（業務１）の開発</t>
  </si>
  <si>
    <t>【システム機能要件】</t>
  </si>
  <si>
    <t>＜機能要件＞</t>
  </si>
  <si>
    <t>・〇〇〇〇〇</t>
  </si>
  <si>
    <t>＜画面要件＞</t>
  </si>
  <si>
    <t>＜データ要件＞</t>
  </si>
  <si>
    <t>＜連携要件＞</t>
  </si>
  <si>
    <t>＜情報セキュリティ要件＞</t>
  </si>
  <si>
    <t>■〇〇〇〇〇（業務２）の開発</t>
  </si>
  <si>
    <r>
      <t xml:space="preserve"> 「</t>
    </r>
    <r>
      <rPr>
        <b/>
        <sz val="10.5"/>
        <color rgb="FFFF0000"/>
        <rFont val="ＭＳ 明朝"/>
        <family val="1"/>
        <charset val="128"/>
      </rPr>
      <t>〇〇〇〇〇（事業の名称）</t>
    </r>
    <r>
      <rPr>
        <b/>
        <sz val="10.5"/>
        <color theme="1"/>
        <rFont val="ＭＳ 明朝"/>
        <family val="1"/>
        <charset val="128"/>
      </rPr>
      <t>」に関わる開発業務</t>
    </r>
  </si>
  <si>
    <t>1．機能要件にかかる仕様</t>
  </si>
  <si>
    <t>・以下の機能を有していること。</t>
  </si>
  <si>
    <t>機能要件</t>
  </si>
  <si>
    <t>〇〇と〇〇の変換が実行可能となる機能とアプリケーションが用意されていること。</t>
  </si>
  <si>
    <t>〇〇〇〇〇〇の設計と実装のためのアルゴリズム、〇〇〇〇モデル、およびアプリケーションが提供されること。</t>
  </si>
  <si>
    <t>〇〇〇〇や〇〇〇〇が可能なこと。</t>
  </si>
  <si>
    <t>〇〇〇〇と〇〇〇〇するための関数とアプリが提供されること。</t>
  </si>
  <si>
    <t>専用サーバー上または  クラウド内で動作する Web、DB、および〇〇〇〇機能を有すること。</t>
    <phoneticPr fontId="1"/>
  </si>
  <si>
    <t>・全世界において豊富な実績を有すること。</t>
  </si>
  <si>
    <t>2．サービス仕様</t>
    <phoneticPr fontId="1"/>
  </si>
  <si>
    <t>・技術サポートがライセンス料金内に含まれており、別途オプション費用等が</t>
    <phoneticPr fontId="1"/>
  </si>
  <si>
    <t>不要なこと。</t>
    <phoneticPr fontId="1"/>
  </si>
  <si>
    <t>・技術問い合わせ窓口が日本国内に存在し、状況に応じて対面での打合せ等が</t>
    <phoneticPr fontId="1"/>
  </si>
  <si>
    <t>可能なこと。</t>
    <phoneticPr fontId="1"/>
  </si>
  <si>
    <r>
      <t>令和</t>
    </r>
    <r>
      <rPr>
        <b/>
        <sz val="10.5"/>
        <color rgb="FFFF0000"/>
        <rFont val="ＭＳ 明朝"/>
        <family val="1"/>
        <charset val="128"/>
      </rPr>
      <t>〇</t>
    </r>
    <r>
      <rPr>
        <b/>
        <sz val="10.5"/>
        <color theme="1"/>
        <rFont val="ＭＳ 明朝"/>
        <family val="1"/>
        <charset val="128"/>
      </rPr>
      <t>年</t>
    </r>
    <r>
      <rPr>
        <b/>
        <sz val="10.5"/>
        <color rgb="FFFF0000"/>
        <rFont val="ＭＳ 明朝"/>
        <family val="1"/>
        <charset val="128"/>
      </rPr>
      <t>〇</t>
    </r>
    <r>
      <rPr>
        <b/>
        <sz val="10.5"/>
        <color theme="1"/>
        <rFont val="ＭＳ 明朝"/>
        <family val="1"/>
        <charset val="128"/>
      </rPr>
      <t>月</t>
    </r>
    <r>
      <rPr>
        <b/>
        <sz val="10.5"/>
        <color rgb="FFFF0000"/>
        <rFont val="ＭＳ 明朝"/>
        <family val="1"/>
        <charset val="128"/>
      </rPr>
      <t>〇</t>
    </r>
    <r>
      <rPr>
        <b/>
        <sz val="10.5"/>
        <color theme="1"/>
        <rFont val="ＭＳ 明朝"/>
        <family val="1"/>
        <charset val="128"/>
      </rPr>
      <t>日</t>
    </r>
    <phoneticPr fontId="1"/>
  </si>
  <si>
    <t>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〇を目的とする。</t>
    <phoneticPr fontId="1"/>
  </si>
  <si>
    <t>納入又は引渡の場所</t>
  </si>
  <si>
    <t>納入又は引渡の期限</t>
  </si>
  <si>
    <t>納入又は引渡の方法</t>
  </si>
  <si>
    <t>契約金額</t>
  </si>
  <si>
    <t>契約保証金額</t>
  </si>
  <si>
    <t>契約の目的</t>
    <phoneticPr fontId="1"/>
  </si>
  <si>
    <t>〇〇〇〇株式会社</t>
    <rPh sb="0" eb="8">
      <t>カブシキガイシャ</t>
    </rPh>
    <phoneticPr fontId="51"/>
  </si>
  <si>
    <t>小計</t>
    <rPh sb="0" eb="2">
      <t>ショウケイ</t>
    </rPh>
    <phoneticPr fontId="51"/>
  </si>
  <si>
    <t>備　考</t>
    <rPh sb="0" eb="1">
      <t>ビ</t>
    </rPh>
    <rPh sb="2" eb="3">
      <t>コウ</t>
    </rPh>
    <phoneticPr fontId="51"/>
  </si>
  <si>
    <r>
      <t>令和</t>
    </r>
    <r>
      <rPr>
        <b/>
        <sz val="12"/>
        <color rgb="FFFF0000"/>
        <rFont val="ＭＳ 明朝"/>
        <family val="1"/>
        <charset val="128"/>
      </rPr>
      <t>〇</t>
    </r>
    <r>
      <rPr>
        <b/>
        <sz val="12"/>
        <color theme="1"/>
        <rFont val="ＭＳ 明朝"/>
        <family val="1"/>
        <charset val="128"/>
      </rPr>
      <t>年</t>
    </r>
    <r>
      <rPr>
        <b/>
        <sz val="12"/>
        <color rgb="FFFF0000"/>
        <rFont val="ＭＳ 明朝"/>
        <family val="1"/>
        <charset val="128"/>
      </rPr>
      <t>〇</t>
    </r>
    <r>
      <rPr>
        <b/>
        <sz val="12"/>
        <color theme="1"/>
        <rFont val="ＭＳ 明朝"/>
        <family val="1"/>
        <charset val="128"/>
      </rPr>
      <t>月</t>
    </r>
    <r>
      <rPr>
        <b/>
        <sz val="12"/>
        <color rgb="FFFF0000"/>
        <rFont val="ＭＳ 明朝"/>
        <family val="1"/>
        <charset val="128"/>
      </rPr>
      <t>〇</t>
    </r>
    <r>
      <rPr>
        <b/>
        <sz val="12"/>
        <color theme="1"/>
        <rFont val="ＭＳ 明朝"/>
        <family val="1"/>
        <charset val="128"/>
      </rPr>
      <t xml:space="preserve">日 </t>
    </r>
  </si>
  <si>
    <t>内訳</t>
    <rPh sb="0" eb="2">
      <t>ウチワケ</t>
    </rPh>
    <phoneticPr fontId="1"/>
  </si>
  <si>
    <t>請書</t>
    <rPh sb="0" eb="2">
      <t>ウケショ</t>
    </rPh>
    <phoneticPr fontId="1"/>
  </si>
  <si>
    <t>品名</t>
    <rPh sb="0" eb="2">
      <t>ヒンメイ</t>
    </rPh>
    <phoneticPr fontId="1"/>
  </si>
  <si>
    <t>規格</t>
    <rPh sb="0" eb="2">
      <t>キカク</t>
    </rPh>
    <phoneticPr fontId="1"/>
  </si>
  <si>
    <t>数量</t>
    <rPh sb="0" eb="2">
      <t>スウリョウ</t>
    </rPh>
    <phoneticPr fontId="1"/>
  </si>
  <si>
    <t>単価</t>
    <rPh sb="0" eb="2">
      <t>タンカ</t>
    </rPh>
    <phoneticPr fontId="1"/>
  </si>
  <si>
    <t>金額</t>
    <rPh sb="0" eb="2">
      <t>キンガク</t>
    </rPh>
    <phoneticPr fontId="1"/>
  </si>
  <si>
    <t>備考</t>
    <rPh sb="0" eb="2">
      <t>ビコウ</t>
    </rPh>
    <phoneticPr fontId="1"/>
  </si>
  <si>
    <t>　　　　　　年　　月　　日</t>
  </si>
  <si>
    <t>名称</t>
  </si>
  <si>
    <t>５）上記各事項を契約した証として、この請書を提出します。</t>
    <phoneticPr fontId="1"/>
  </si>
  <si>
    <r>
      <t>「</t>
    </r>
    <r>
      <rPr>
        <b/>
        <sz val="14"/>
        <color rgb="FFFF0000"/>
        <rFont val="ＭＳ 明朝"/>
        <family val="1"/>
        <charset val="128"/>
      </rPr>
      <t>〇〇〇〇〇（事業の名称）</t>
    </r>
    <r>
      <rPr>
        <b/>
        <sz val="14"/>
        <color theme="1"/>
        <rFont val="ＭＳ 明朝"/>
        <family val="1"/>
        <charset val="128"/>
      </rPr>
      <t>」の開発にかかる要求仕様書</t>
    </r>
  </si>
  <si>
    <r>
      <t>〇〇〇サービス</t>
    </r>
    <r>
      <rPr>
        <b/>
        <sz val="14"/>
        <color theme="1"/>
        <rFont val="ＭＳ 明朝"/>
        <family val="1"/>
        <charset val="128"/>
      </rPr>
      <t>の調達にかかる要求仕様書</t>
    </r>
    <phoneticPr fontId="1"/>
  </si>
  <si>
    <t>所属企業名：　　　　　　　　　　　　　　　　</t>
  </si>
  <si>
    <t>プロジェクト名</t>
  </si>
  <si>
    <t>２．当月状況</t>
  </si>
  <si>
    <t>開発する製品、
サービスの概要</t>
    <phoneticPr fontId="1"/>
  </si>
  <si>
    <t>補助期間終了時の
成果</t>
    <phoneticPr fontId="1"/>
  </si>
  <si>
    <t>例　※WBSの当月のタスク線表</t>
    <phoneticPr fontId="1"/>
  </si>
  <si>
    <t>プロジェクト全体における進捗率  ％</t>
    <phoneticPr fontId="1"/>
  </si>
  <si>
    <t>例　※上記タスク線表の達成率</t>
    <phoneticPr fontId="1"/>
  </si>
  <si>
    <t>①　当月目標</t>
    <rPh sb="2" eb="4">
      <t>トウゲツ</t>
    </rPh>
    <rPh sb="4" eb="6">
      <t>モクヒョウ</t>
    </rPh>
    <phoneticPr fontId="1"/>
  </si>
  <si>
    <t>②　当月進捗状況</t>
    <phoneticPr fontId="1"/>
  </si>
  <si>
    <t>③　課題</t>
    <rPh sb="2" eb="4">
      <t>カダイ</t>
    </rPh>
    <phoneticPr fontId="1"/>
  </si>
  <si>
    <t>例
①開発業務が委託業者との間で難航している
②資材調達が予定通りに納品されていない</t>
    <phoneticPr fontId="1"/>
  </si>
  <si>
    <t>③　対策法</t>
    <rPh sb="2" eb="5">
      <t>タイサクホウ</t>
    </rPh>
    <phoneticPr fontId="1"/>
  </si>
  <si>
    <t xml:space="preserve">１  事業概要(全体) </t>
    <phoneticPr fontId="1"/>
  </si>
  <si>
    <t>４．添付資料（ガントチャート、その他進捗一覧が分かる資料）</t>
    <phoneticPr fontId="1"/>
  </si>
  <si>
    <r>
      <t>令和　</t>
    </r>
    <r>
      <rPr>
        <b/>
        <sz val="10.5"/>
        <color rgb="FFFF0000"/>
        <rFont val="ＭＳ 明朝"/>
        <family val="1"/>
        <charset val="128"/>
      </rPr>
      <t>〇</t>
    </r>
    <r>
      <rPr>
        <b/>
        <sz val="10.5"/>
        <color theme="1"/>
        <rFont val="ＭＳ 明朝"/>
        <family val="1"/>
        <charset val="128"/>
      </rPr>
      <t>年　</t>
    </r>
    <r>
      <rPr>
        <b/>
        <sz val="10.5"/>
        <color rgb="FFFF0000"/>
        <rFont val="ＭＳ 明朝"/>
        <family val="1"/>
        <charset val="128"/>
      </rPr>
      <t>〇</t>
    </r>
    <r>
      <rPr>
        <b/>
        <sz val="10.5"/>
        <color theme="1"/>
        <rFont val="ＭＳ 明朝"/>
        <family val="1"/>
        <charset val="128"/>
      </rPr>
      <t>月　</t>
    </r>
    <r>
      <rPr>
        <b/>
        <sz val="10.5"/>
        <color rgb="FFFF0000"/>
        <rFont val="ＭＳ 明朝"/>
        <family val="1"/>
        <charset val="128"/>
      </rPr>
      <t>〇</t>
    </r>
    <r>
      <rPr>
        <b/>
        <sz val="10.5"/>
        <color theme="1"/>
        <rFont val="ＭＳ 明朝"/>
        <family val="1"/>
        <charset val="128"/>
      </rPr>
      <t>日</t>
    </r>
    <phoneticPr fontId="1"/>
  </si>
  <si>
    <t>委託する業務</t>
    <phoneticPr fontId="1"/>
  </si>
  <si>
    <t>委託額</t>
    <phoneticPr fontId="1"/>
  </si>
  <si>
    <t>委託方法</t>
    <phoneticPr fontId="1"/>
  </si>
  <si>
    <t>委託先</t>
    <phoneticPr fontId="1"/>
  </si>
  <si>
    <t>【代表者】</t>
  </si>
  <si>
    <t>【住　所】</t>
  </si>
  <si>
    <t>【連絡先】</t>
  </si>
  <si>
    <t>委託期間</t>
  </si>
  <si>
    <t>委託の必要性</t>
  </si>
  <si>
    <t>委託先選定理由</t>
  </si>
  <si>
    <t>委託先の適格性※</t>
  </si>
  <si>
    <t xml:space="preserve"> 期間内の適正な業務履行の確保</t>
  </si>
  <si>
    <t xml:space="preserve"> 指名停止措置を受けている者</t>
  </si>
  <si>
    <t xml:space="preserve"> 本件契約の競争入札参加者</t>
  </si>
  <si>
    <t xml:space="preserve"> 暴力団員に該当する者</t>
  </si>
  <si>
    <t xml:space="preserve"> 暴力団と密接な関係を有する者</t>
  </si>
  <si>
    <t xml:space="preserve"> ☑非該当  □該当</t>
  </si>
  <si>
    <t>業務履行に必要な人員･技術･設備等</t>
  </si>
  <si>
    <t>　※「委託先の適格性｣については、申請者が確認のうえレを記入すること。</t>
    <phoneticPr fontId="1"/>
  </si>
  <si>
    <t>準委任契約とは、発注者が委託した業務を受注者が遂行する契約です。</t>
  </si>
  <si>
    <t>「履行割合型」と「成果完成型」の2種類があります。</t>
  </si>
  <si>
    <t>委託した行為によって発注者が得られる成果に対して、報酬が支払われる準委任契約です。</t>
  </si>
  <si>
    <t>請負契約とは、発注者が委託した仕事を受注者（請負人）が完成させることを約束し、</t>
    <phoneticPr fontId="1"/>
  </si>
  <si>
    <t>完成した仕事に対して報酬が発生する契約です。</t>
    <phoneticPr fontId="1"/>
  </si>
  <si>
    <t>請負契約とは</t>
    <phoneticPr fontId="1"/>
  </si>
  <si>
    <t>準委任契約とは</t>
    <phoneticPr fontId="1"/>
  </si>
  <si>
    <r>
      <rPr>
        <b/>
        <sz val="10.5"/>
        <color theme="1"/>
        <rFont val="ＭＳ 明朝"/>
        <family val="1"/>
        <charset val="128"/>
      </rPr>
      <t>準委任契約には</t>
    </r>
    <r>
      <rPr>
        <sz val="10.5"/>
        <color theme="1"/>
        <rFont val="ＭＳ 明朝"/>
        <family val="1"/>
        <charset val="128"/>
      </rPr>
      <t>、</t>
    </r>
    <phoneticPr fontId="1"/>
  </si>
  <si>
    <t>履行割合型とは</t>
    <phoneticPr fontId="1"/>
  </si>
  <si>
    <t>委託した行為の遂行にかかった工数や作業時間を基準として、報酬が支払われる準委任</t>
    <phoneticPr fontId="1"/>
  </si>
  <si>
    <t>契約です。</t>
    <phoneticPr fontId="1"/>
  </si>
  <si>
    <t>成果完成型とは</t>
    <phoneticPr fontId="1"/>
  </si>
  <si>
    <t>【委託方法の補足説明】</t>
    <phoneticPr fontId="1"/>
  </si>
  <si>
    <t xml:space="preserve"> ☑可 　   □不可</t>
    <phoneticPr fontId="1"/>
  </si>
  <si>
    <t xml:space="preserve"> ☑あり　  □なし</t>
    <phoneticPr fontId="1"/>
  </si>
  <si>
    <t>このワークシートでプロジェクトのスケジュール​​を作成します。
セル B1 には、このプロジェクトのタイトルを入力します。
このワークシートの使用方法に関する情報 (スクリーン リーダーの説明やブックの作成者など) は、"詳細情報" ワークシートに入ります。
列 A を下方に移動し続けると、さらに多くの情報を確認できます。</t>
  </si>
  <si>
    <r>
      <rPr>
        <b/>
        <sz val="22"/>
        <color rgb="FFFF0000"/>
        <rFont val="Meiryo UI"/>
        <family val="3"/>
        <charset val="128"/>
      </rPr>
      <t>○○○○</t>
    </r>
    <r>
      <rPr>
        <b/>
        <sz val="22"/>
        <color theme="1" tint="0.34998626667073579"/>
        <rFont val="Meiryo UI"/>
        <family val="2"/>
      </rPr>
      <t xml:space="preserve">プロジェクト </t>
    </r>
    <phoneticPr fontId="62"/>
  </si>
  <si>
    <t>シンプル ガント チャート (Vertex42.com)</t>
  </si>
  <si>
    <t>セル B2 には会社の名前を入力します。</t>
  </si>
  <si>
    <r>
      <rPr>
        <sz val="14"/>
        <color rgb="FFFF0000"/>
        <rFont val="Meiryo UI"/>
        <family val="3"/>
        <charset val="128"/>
      </rPr>
      <t>○○○○</t>
    </r>
    <r>
      <rPr>
        <sz val="14"/>
        <color theme="1"/>
        <rFont val="Meiryo UI"/>
        <family val="2"/>
      </rPr>
      <t>株式会社</t>
    </r>
    <rPh sb="4" eb="8">
      <t>カブシキガイシャ</t>
    </rPh>
    <phoneticPr fontId="62"/>
  </si>
  <si>
    <t>https://www.vertex42.com/ExcelTemplates/simple-gantt-chart.html</t>
  </si>
  <si>
    <t>セル B3 に、プロジェクト主任の名前を入力します。セル E3 には、プロジェクトの開始日を入力します。プロジェクトの開始: ラベルはセル C3 にあります。</t>
  </si>
  <si>
    <t>プロジェクト主任</t>
    <phoneticPr fontId="62"/>
  </si>
  <si>
    <t>プロジェクトの開始:</t>
  </si>
  <si>
    <t>セル E4 の週表示は、セル I4 のプロジェクトのスケジュールに表示する開始週を表します。プロジェクトの開始日は、第 1 週と見なされます。週表示を変更するには、セル E4 に新しい週番号を入力します。
セル E4 の週表示から始まる各週の開始日は、セル I4 から始まり、自動計算されます。このビューには、セル I4 からセル BF4 までの 8 週間が表示されます。
これらのセルは変更しないでください。
週表示: ラベルはセル C4 にあります。</t>
  </si>
  <si>
    <t>週表示:</t>
  </si>
  <si>
    <t>セル I5 から BL5 には、各日付のセルの上にあるセル ブロック内に表示される週の日付の数字が含まれており、自動的に計算が行われます。
これらのセルは変更しないでください。
今日の日付は、行 5 の今日の日付からプロジェクト スケジュールの最後まで日付列全体が赤 (16 進値 #AD3815) で囲まれます。</t>
  </si>
  <si>
    <t>この行には、その下に続くプロジェクトのスケジュールの見出しが含まれます。
コンテンツを読み上げるには、B6 から BL 6 に移動します。その見出しの上にある日付の各曜日の最初の文字が、セル I6 から始まってセル BL6 まで続きます。
すべてのプロジェクトのタイムライン グラフは、条件付き書式を使用して、入力された開始日と終了日に基づいて自動生成されます。
セル I7 から始まる列 I 以降の列のセルの内容を変更しないでください。</t>
  </si>
  <si>
    <t>タスク</t>
  </si>
  <si>
    <t>担当者</t>
    <phoneticPr fontId="62"/>
  </si>
  <si>
    <t>進捗状況</t>
  </si>
  <si>
    <t>開始</t>
  </si>
  <si>
    <t>終了</t>
  </si>
  <si>
    <t>日数</t>
  </si>
  <si>
    <t xml:space="preserve">この行は削除しないでください。この行は、プロジェクトのスケジュール内にある現在の日付を強調表示するために使用されている数式を保持するために非表示になっています。 </t>
  </si>
  <si>
    <t>セル B8 には、フェーズ 1 のサンプルのタイトルが含まれます。
セル B8 に新しいタイトルを入力します。
プロジェクトに該当する場合は、セル C8 にフェーズを割り当てる名前を入力します。
プロジェクトに該当する場合は、セル D8 にフェーズ全体の進捗状況を入力します。
プロジェクトに該当する場合は、フェーズ全体の開始日と終了日をセル E8 と F8 に入力します。
ガント チャートは自動的に適切な日付を入力し、入力した進捗状況に応じて網かけを設定します。
フェーズを削除してタスクからのみ作業をするには、この行を削除するだけです。</t>
  </si>
  <si>
    <t>フェーズ 1 タイトル</t>
  </si>
  <si>
    <t xml:space="preserve">セル B9 には、サンプル タスク "タスク 1" が含まれます。
セル B9 に、新しいタスク名を入力します。
セル C9 にタスクを割り当てるユーザーを入力します。
セル D9 のタスクの進捗状況を入力します。進行状況バーは、セル内に表示され、セルの数に従って網かけを適用します。たとえば、50% の進捗状況はセルの半分に網かけを設定します。
セル E9 にタスクの開始日を入力します。
セル F9 にタスクの終了日を入力します。
入力した日付の網かけのステータス バーは、セル I9 から始まる BL9 までのブロックに表示されます。 </t>
  </si>
  <si>
    <t>タスク 1</t>
  </si>
  <si>
    <t>名前</t>
    <phoneticPr fontId="62"/>
  </si>
  <si>
    <t>行 10 から 13 は、行 9 のパターンを繰り返します。
このワークシート内のすべてのタスク行に対し、セル A9 の手順を繰り返します。サンプル データはすべて上書きします。
別のフェーズのサンプルは、セル A14 から始まります。
セル A10 から A13 までにタスクの入力を続けるか、セル A14 に移動して詳細を確認します。</t>
  </si>
  <si>
    <t>タスク 2</t>
  </si>
  <si>
    <t>タスク 3</t>
  </si>
  <si>
    <t>タスク 4</t>
  </si>
  <si>
    <t>タスク 5</t>
  </si>
  <si>
    <t>右のセルには、フェーズ 2 のサンプルのタイトルが含まれます。
B 列に、いつでも新しいフェーズを作成できます。このプロジェクトのスケジュールには、フェーズは不要です。フェーズを削除するには、行を削除するだけです。
この行に新しいフェーズ ブロックを作成するには、右のセルに新しいタイトルを入力します。
上記のフェーズにタスクの追加を続けるには、この行の 1 つ上に新しい行を入力し、セル A9 の説明のようにタスク データを入力します。
セル A8 の説明に基づいて右側のセルのフェーズの詳細情報を更新します。
詳細については、A 列のセルを下に移動します。
このワークシートに新しい行を追加していない場合は、セル B20 と B26 に 2 つの追加のサンプル フェーズ ブロックが作成され表示されます。それ以外の場合、A 列のセルを移動して追加のブロックを探します。
必要に応じて、セル A8 と A9 の手順を繰り返します。</t>
  </si>
  <si>
    <t>フェーズ 2 タイトル</t>
  </si>
  <si>
    <t>サンプル フェーズ タイトル ブロック</t>
  </si>
  <si>
    <t>フェーズ 3 タイトル</t>
  </si>
  <si>
    <t>フェーズ 4 タイトル</t>
  </si>
  <si>
    <t>日付</t>
  </si>
  <si>
    <t>これは空の行です</t>
  </si>
  <si>
    <t>この行は、プロジェクトのスケジュールの終了を表します。この行には何も入力しないでください。
この行の上に新しい行を挿入して、プロジェクトのスケジュールの作成を続けます。</t>
  </si>
  <si>
    <t>この行の上に新しい行を挿入する</t>
  </si>
  <si>
    <r>
      <rPr>
        <b/>
        <sz val="14"/>
        <color rgb="FFFF0000"/>
        <rFont val="ＭＳ 明朝"/>
        <family val="1"/>
        <charset val="128"/>
      </rPr>
      <t>ｎ</t>
    </r>
    <r>
      <rPr>
        <b/>
        <sz val="14"/>
        <color theme="1"/>
        <rFont val="ＭＳ 明朝"/>
        <family val="1"/>
        <charset val="128"/>
      </rPr>
      <t>月度進捗状況報告書</t>
    </r>
    <phoneticPr fontId="1"/>
  </si>
  <si>
    <t>サーバー　要求仕様書</t>
    <phoneticPr fontId="1"/>
  </si>
  <si>
    <t>開発　要求仕様書</t>
    <phoneticPr fontId="1"/>
  </si>
  <si>
    <t>ガントチャート</t>
    <phoneticPr fontId="1"/>
  </si>
  <si>
    <t>ファイルの使い方</t>
    <rPh sb="5" eb="6">
      <t>ツカ</t>
    </rPh>
    <rPh sb="7" eb="8">
      <t>カタ</t>
    </rPh>
    <phoneticPr fontId="1"/>
  </si>
  <si>
    <t>リンク一覧</t>
    <rPh sb="3" eb="5">
      <t>イチラン</t>
    </rPh>
    <phoneticPr fontId="1"/>
  </si>
  <si>
    <t>※このファイルでは、各サンプル（テンプレート）へのハイパーリンクが設定されています。
必要なサンプルを使いたい場合は、該当のリンクをクリックすると、該当のシートが表示されます。</t>
    <phoneticPr fontId="1"/>
  </si>
  <si>
    <t>代表取締役 〇〇 〇〇</t>
    <phoneticPr fontId="1"/>
  </si>
  <si>
    <t>他のプログラミング言語で使用するために〇〇〇〇できる機能を有すること。</t>
    <phoneticPr fontId="1"/>
  </si>
  <si>
    <t xml:space="preserve">収入
印紙	</t>
    <phoneticPr fontId="1"/>
  </si>
  <si>
    <t>１）上記〇〇〇〇の契約については、御呈示の設計書、仕様書および御指示の事項等を</t>
    <phoneticPr fontId="1"/>
  </si>
  <si>
    <t>守り誠実に履行します。</t>
    <phoneticPr fontId="1"/>
  </si>
  <si>
    <t>２）上記〇〇〇〇が種類、品質又は数量に関して契約の内容に適合しないものであると</t>
    <phoneticPr fontId="1"/>
  </si>
  <si>
    <t>きは、当該〇〇〇〇の修補、代替物の引渡し又は不足分の引渡しの責任を負います。</t>
    <phoneticPr fontId="1"/>
  </si>
  <si>
    <t>３）万一契約に違反した場合はこれによつて生ずる損害の一切を賠償し、いささかも御</t>
    <phoneticPr fontId="1"/>
  </si>
  <si>
    <t>社に迷惑はかけません。</t>
    <phoneticPr fontId="1"/>
  </si>
  <si>
    <t>４）自己又は自社の役員等が、暴力団員による不当な行為の防止等に関する法律（平成</t>
    <phoneticPr fontId="1"/>
  </si>
  <si>
    <t>３年法律第77号）第２条第６号に規定する暴力団員（以下「暴力団員」という。）又は</t>
    <phoneticPr fontId="1"/>
  </si>
  <si>
    <t>同条第２号に規定する暴力団若しくは暴力団員と密接な関係を有する者と認められたと</t>
    <phoneticPr fontId="1"/>
  </si>
  <si>
    <t>きは、契約を解除されても異議はありません。</t>
    <phoneticPr fontId="1"/>
  </si>
  <si>
    <t>【企業名】</t>
    <phoneticPr fontId="1"/>
  </si>
  <si>
    <r>
      <t>令和　</t>
    </r>
    <r>
      <rPr>
        <b/>
        <sz val="11"/>
        <color rgb="FFFF0000"/>
        <rFont val="ＭＳ 明朝"/>
        <family val="1"/>
        <charset val="128"/>
      </rPr>
      <t>〇</t>
    </r>
    <r>
      <rPr>
        <b/>
        <sz val="11"/>
        <color theme="1"/>
        <rFont val="ＭＳ 明朝"/>
        <family val="1"/>
        <charset val="128"/>
      </rPr>
      <t>年　</t>
    </r>
    <r>
      <rPr>
        <b/>
        <sz val="11"/>
        <color rgb="FFFF0000"/>
        <rFont val="ＭＳ 明朝"/>
        <family val="1"/>
        <charset val="128"/>
      </rPr>
      <t>〇</t>
    </r>
    <r>
      <rPr>
        <b/>
        <sz val="11"/>
        <color theme="1"/>
        <rFont val="ＭＳ 明朝"/>
        <family val="1"/>
        <charset val="128"/>
      </rPr>
      <t>月　</t>
    </r>
    <r>
      <rPr>
        <b/>
        <sz val="11"/>
        <color rgb="FFFF0000"/>
        <rFont val="ＭＳ 明朝"/>
        <family val="1"/>
        <charset val="128"/>
      </rPr>
      <t>〇</t>
    </r>
    <r>
      <rPr>
        <b/>
        <sz val="11"/>
        <color theme="1"/>
        <rFont val="ＭＳ 明朝"/>
        <family val="1"/>
        <charset val="128"/>
      </rPr>
      <t>日</t>
    </r>
    <phoneticPr fontId="1"/>
  </si>
  <si>
    <t>〒900-0000</t>
    <phoneticPr fontId="1"/>
  </si>
  <si>
    <t>電話：</t>
    <rPh sb="0" eb="2">
      <t>デンワ</t>
    </rPh>
    <phoneticPr fontId="51"/>
  </si>
  <si>
    <t>沖縄県那覇市旭町0-1-2△△ビル3F</t>
    <rPh sb="0" eb="3">
      <t>オキナワケン</t>
    </rPh>
    <rPh sb="3" eb="6">
      <t>ナハシ</t>
    </rPh>
    <rPh sb="6" eb="8">
      <t>アサヒチョウ</t>
    </rPh>
    <phoneticPr fontId="1"/>
  </si>
  <si>
    <t>〒900-0000</t>
    <phoneticPr fontId="51"/>
  </si>
  <si>
    <t>納期</t>
    <rPh sb="0" eb="2">
      <t>ノウキ</t>
    </rPh>
    <phoneticPr fontId="1"/>
  </si>
  <si>
    <t>支払い条件</t>
    <rPh sb="0" eb="2">
      <t>シハラ</t>
    </rPh>
    <rPh sb="3" eb="5">
      <t>ジョウケン</t>
    </rPh>
    <phoneticPr fontId="1"/>
  </si>
  <si>
    <t>有効期限</t>
    <rPh sb="0" eb="4">
      <t>ユウコウキゲン</t>
    </rPh>
    <phoneticPr fontId="1"/>
  </si>
  <si>
    <t>納品場所</t>
    <rPh sb="0" eb="4">
      <t>ノウヒンバショ</t>
    </rPh>
    <phoneticPr fontId="1"/>
  </si>
  <si>
    <t>月末締め翌月末払い</t>
    <rPh sb="0" eb="3">
      <t>ゲツマツシメ</t>
    </rPh>
    <rPh sb="4" eb="7">
      <t>ヨクゲツマツ</t>
    </rPh>
    <rPh sb="7" eb="8">
      <t>バラ</t>
    </rPh>
    <phoneticPr fontId="1"/>
  </si>
  <si>
    <t>〇〇〇ホテル　１F受付</t>
    <rPh sb="9" eb="11">
      <t>ウケツケ</t>
    </rPh>
    <phoneticPr fontId="1"/>
  </si>
  <si>
    <t>費目</t>
    <rPh sb="0" eb="2">
      <t>ヒモク</t>
    </rPh>
    <phoneticPr fontId="51"/>
  </si>
  <si>
    <t>細節</t>
    <rPh sb="0" eb="2">
      <t>サイセツ</t>
    </rPh>
    <phoneticPr fontId="1"/>
  </si>
  <si>
    <t>内容（サービス・機器等）</t>
    <rPh sb="0" eb="2">
      <t>ナイヨウ</t>
    </rPh>
    <rPh sb="8" eb="11">
      <t>キキトウ</t>
    </rPh>
    <phoneticPr fontId="1"/>
  </si>
  <si>
    <t>単位</t>
    <rPh sb="0" eb="2">
      <t>タンイ</t>
    </rPh>
    <phoneticPr fontId="51"/>
  </si>
  <si>
    <t>単価（税抜）</t>
    <rPh sb="0" eb="2">
      <t>タンカ</t>
    </rPh>
    <rPh sb="3" eb="5">
      <t>ゼイヌキ</t>
    </rPh>
    <phoneticPr fontId="51"/>
  </si>
  <si>
    <t>金額（税抜）</t>
    <rPh sb="0" eb="2">
      <t>キンガク</t>
    </rPh>
    <rPh sb="3" eb="5">
      <t>ゼイヌキ</t>
    </rPh>
    <phoneticPr fontId="51"/>
  </si>
  <si>
    <t>担当者：▲▲</t>
    <rPh sb="0" eb="3">
      <t>タントウシャ</t>
    </rPh>
    <phoneticPr fontId="1"/>
  </si>
  <si>
    <t>メール：＊＊＊＠＊＊＊＊＊＊</t>
    <phoneticPr fontId="51"/>
  </si>
  <si>
    <t>見積日</t>
    <rPh sb="0" eb="3">
      <t>ミツモリビ</t>
    </rPh>
    <phoneticPr fontId="1"/>
  </si>
  <si>
    <t>見積番号</t>
    <rPh sb="0" eb="2">
      <t>ミツモリ</t>
    </rPh>
    <rPh sb="2" eb="4">
      <t>バンゴウ</t>
    </rPh>
    <phoneticPr fontId="1"/>
  </si>
  <si>
    <t>R7012345</t>
    <phoneticPr fontId="1"/>
  </si>
  <si>
    <t>ISCO株式会社</t>
    <rPh sb="4" eb="8">
      <t>カブシキガイシャ</t>
    </rPh>
    <phoneticPr fontId="51"/>
  </si>
  <si>
    <t>住所：沖縄県那覇市旭町4-5-6■■ビル７F</t>
    <rPh sb="0" eb="2">
      <t>ジュウショ</t>
    </rPh>
    <rPh sb="6" eb="9">
      <t>ナハシ</t>
    </rPh>
    <rPh sb="9" eb="11">
      <t>アサヒチョウ</t>
    </rPh>
    <phoneticPr fontId="1"/>
  </si>
  <si>
    <t>ア.①備品</t>
    <phoneticPr fontId="1"/>
  </si>
  <si>
    <t>備品購入費</t>
    <rPh sb="0" eb="5">
      <t>ビヒンコウニュウヒ</t>
    </rPh>
    <phoneticPr fontId="1"/>
  </si>
  <si>
    <t>製造業務用タブレット</t>
    <rPh sb="0" eb="4">
      <t>セイゾウギョウム</t>
    </rPh>
    <rPh sb="4" eb="5">
      <t>ヨウ</t>
    </rPh>
    <phoneticPr fontId="1"/>
  </si>
  <si>
    <t>自動チェックイン機</t>
    <rPh sb="0" eb="2">
      <t>ジドウ</t>
    </rPh>
    <rPh sb="8" eb="9">
      <t>キ</t>
    </rPh>
    <phoneticPr fontId="1"/>
  </si>
  <si>
    <t>GoogleCloudサービス</t>
    <phoneticPr fontId="1"/>
  </si>
  <si>
    <t>自動チェックイン機設置駆体</t>
    <rPh sb="0" eb="2">
      <t>ジドウ</t>
    </rPh>
    <rPh sb="9" eb="11">
      <t>セッチ</t>
    </rPh>
    <rPh sb="11" eb="13">
      <t>クタイ</t>
    </rPh>
    <phoneticPr fontId="1"/>
  </si>
  <si>
    <t>自動チェックイン機運搬</t>
    <rPh sb="0" eb="2">
      <t>ジドウ</t>
    </rPh>
    <rPh sb="8" eb="9">
      <t>キ</t>
    </rPh>
    <rPh sb="9" eb="11">
      <t>ウンパン</t>
    </rPh>
    <phoneticPr fontId="1"/>
  </si>
  <si>
    <t>台</t>
    <rPh sb="0" eb="1">
      <t>ダイ</t>
    </rPh>
    <phoneticPr fontId="1"/>
  </si>
  <si>
    <t>式</t>
    <rPh sb="0" eb="1">
      <t>シキ</t>
    </rPh>
    <phoneticPr fontId="1"/>
  </si>
  <si>
    <t>月</t>
    <rPh sb="0" eb="1">
      <t>ゲツ</t>
    </rPh>
    <phoneticPr fontId="1"/>
  </si>
  <si>
    <t>消費税（10%)</t>
    <rPh sb="0" eb="3">
      <t>ショウヒゼイ</t>
    </rPh>
    <phoneticPr fontId="51"/>
  </si>
  <si>
    <t>合計（税込）</t>
    <rPh sb="0" eb="2">
      <t>ゴウケイ</t>
    </rPh>
    <rPh sb="3" eb="5">
      <t>ゼイコ</t>
    </rPh>
    <phoneticPr fontId="51"/>
  </si>
  <si>
    <t>御中</t>
    <phoneticPr fontId="1"/>
  </si>
  <si>
    <t>御　見　積　書</t>
    <phoneticPr fontId="1"/>
  </si>
  <si>
    <t>ア.⑤クラウドサービス料</t>
  </si>
  <si>
    <t>使用料及び賃借料</t>
  </si>
  <si>
    <t>ウ.①施設整備費</t>
  </si>
  <si>
    <t>委託料</t>
  </si>
  <si>
    <t>ウ.③運搬費</t>
  </si>
  <si>
    <t>役務費：通信運搬費</t>
  </si>
  <si>
    <t>2025/〇/〇〇</t>
    <phoneticPr fontId="1"/>
  </si>
  <si>
    <t>2025/△/▲</t>
    <phoneticPr fontId="1"/>
  </si>
  <si>
    <t>2025/〇/●</t>
    <phoneticPr fontId="1"/>
  </si>
  <si>
    <t>下記の通り、御見積り申し上げます。</t>
    <rPh sb="0" eb="2">
      <t>カキ</t>
    </rPh>
    <rPh sb="3" eb="4">
      <t>トオ</t>
    </rPh>
    <rPh sb="6" eb="7">
      <t>オン</t>
    </rPh>
    <rPh sb="7" eb="9">
      <t>ミツモ</t>
    </rPh>
    <rPh sb="10" eb="11">
      <t>モウ</t>
    </rPh>
    <rPh sb="12" eb="13">
      <t>ア</t>
    </rPh>
    <phoneticPr fontId="51"/>
  </si>
  <si>
    <t>御見積金額（税込）</t>
    <rPh sb="0" eb="1">
      <t>オン</t>
    </rPh>
    <rPh sb="1" eb="3">
      <t>ミツモ</t>
    </rPh>
    <rPh sb="3" eb="5">
      <t>キンガク</t>
    </rPh>
    <rPh sb="6" eb="8">
      <t>ゼイコ</t>
    </rPh>
    <phoneticPr fontId="51"/>
  </si>
  <si>
    <t>　沖縄観光人材不足緊急対策事業補助金交付要綱第８条第２項の規定に基づき、次のとおり委託しますので届け出ます。</t>
    <phoneticPr fontId="1"/>
  </si>
  <si>
    <r>
      <t>令和　</t>
    </r>
    <r>
      <rPr>
        <b/>
        <sz val="10.5"/>
        <color rgb="FFFF0000"/>
        <rFont val="ＭＳ 明朝"/>
        <family val="1"/>
        <charset val="128"/>
      </rPr>
      <t>ｎ</t>
    </r>
    <r>
      <rPr>
        <b/>
        <sz val="10.5"/>
        <rFont val="ＭＳ 明朝"/>
        <family val="1"/>
        <charset val="128"/>
      </rPr>
      <t>年度　沖縄観光人材不足緊急対策事業補助金に係る業務委託届出書
（観光事業者収益力向上サポート事業補助金）</t>
    </r>
    <rPh sb="0" eb="2">
      <t>レイワ</t>
    </rPh>
    <rPh sb="2" eb="4">
      <t>ネンド</t>
    </rPh>
    <rPh sb="5" eb="7">
      <t>オキナワ</t>
    </rPh>
    <rPh sb="7" eb="9">
      <t>カンコウ</t>
    </rPh>
    <rPh sb="9" eb="11">
      <t>ジンザイ</t>
    </rPh>
    <rPh sb="11" eb="13">
      <t>ブソク</t>
    </rPh>
    <rPh sb="13" eb="15">
      <t>キンキュウ</t>
    </rPh>
    <rPh sb="15" eb="17">
      <t>タイサク</t>
    </rPh>
    <rPh sb="17" eb="19">
      <t>ジギョウ</t>
    </rPh>
    <rPh sb="19" eb="22">
      <t>ホジョキン</t>
    </rPh>
    <rPh sb="23" eb="24">
      <t>カカ</t>
    </rPh>
    <rPh sb="25" eb="27">
      <t>ギョウム</t>
    </rPh>
    <rPh sb="27" eb="29">
      <t>イタク</t>
    </rPh>
    <rPh sb="29" eb="32">
      <t>トドケデショ</t>
    </rPh>
    <rPh sb="34" eb="36">
      <t>カンコウ</t>
    </rPh>
    <rPh sb="36" eb="38">
      <t>ジギョウ</t>
    </rPh>
    <rPh sb="38" eb="39">
      <t>シャ</t>
    </rPh>
    <rPh sb="39" eb="42">
      <t>シュウエキリョク</t>
    </rPh>
    <rPh sb="42" eb="44">
      <t>コウジョウ</t>
    </rPh>
    <rPh sb="48" eb="50">
      <t>ジギョウ</t>
    </rPh>
    <rPh sb="50" eb="53">
      <t>ホジョキン</t>
    </rPh>
    <phoneticPr fontId="1"/>
  </si>
  <si>
    <t>記
載
例</t>
    <rPh sb="0" eb="1">
      <t>キ</t>
    </rPh>
    <rPh sb="2" eb="3">
      <t>サイ</t>
    </rPh>
    <rPh sb="4" eb="5">
      <t>レイ</t>
    </rPh>
    <phoneticPr fontId="1"/>
  </si>
  <si>
    <t>ア.④新たに導入するリース料</t>
  </si>
  <si>
    <t>ウ.③運搬費</t>
    <phoneticPr fontId="1"/>
  </si>
  <si>
    <t>ア.②ソフトウエア等購入</t>
  </si>
  <si>
    <t>ア.③改良費</t>
  </si>
  <si>
    <t>イ.①システム構築費</t>
  </si>
  <si>
    <t>ウ.②改良費</t>
  </si>
  <si>
    <t>備品購入費</t>
    <phoneticPr fontId="1"/>
  </si>
  <si>
    <t>委託料</t>
    <phoneticPr fontId="1"/>
  </si>
  <si>
    <t>使用料及び賃借料</t>
    <phoneticPr fontId="1"/>
  </si>
  <si>
    <t>役務費：通信運搬費</t>
    <phoneticPr fontId="1"/>
  </si>
  <si>
    <t>ア.①備品</t>
    <rPh sb="3" eb="5">
      <t>ビヒン</t>
    </rPh>
    <phoneticPr fontId="1"/>
  </si>
  <si>
    <t>株式会社〇〇〇〇</t>
    <phoneticPr fontId="1"/>
  </si>
  <si>
    <t>相見積書を取った際安価であったため</t>
    <rPh sb="0" eb="4">
      <t>アイミツモリショ</t>
    </rPh>
    <rPh sb="5" eb="6">
      <t>ト</t>
    </rPh>
    <rPh sb="8" eb="9">
      <t>サイ</t>
    </rPh>
    <rPh sb="9" eb="11">
      <t>アンカ</t>
    </rPh>
    <phoneticPr fontId="1"/>
  </si>
  <si>
    <t>契約者　住所</t>
    <phoneticPr fontId="1"/>
  </si>
  <si>
    <t>事業担当者：　　　　　　　　　　　　　　　　</t>
    <phoneticPr fontId="1"/>
  </si>
  <si>
    <t>№</t>
    <phoneticPr fontId="1"/>
  </si>
  <si>
    <t>名称</t>
    <rPh sb="0" eb="2">
      <t>メイショウ</t>
    </rPh>
    <phoneticPr fontId="1"/>
  </si>
  <si>
    <t>①</t>
    <phoneticPr fontId="1"/>
  </si>
  <si>
    <t>②</t>
    <phoneticPr fontId="1"/>
  </si>
  <si>
    <t>③</t>
    <phoneticPr fontId="1"/>
  </si>
  <si>
    <t>➃</t>
    <phoneticPr fontId="1"/>
  </si>
  <si>
    <t>⑤</t>
    <phoneticPr fontId="1"/>
  </si>
  <si>
    <t>⑥</t>
    <phoneticPr fontId="1"/>
  </si>
  <si>
    <t>➆</t>
    <phoneticPr fontId="1"/>
  </si>
  <si>
    <t>④　次月目標</t>
    <rPh sb="2" eb="4">
      <t>ジゲツ</t>
    </rPh>
    <rPh sb="4" eb="6">
      <t>モクヒョウ</t>
    </rPh>
    <phoneticPr fontId="1"/>
  </si>
  <si>
    <t>３.その他トピックス</t>
    <phoneticPr fontId="1"/>
  </si>
  <si>
    <t>殿</t>
    <rPh sb="0" eb="1">
      <t>ドノ</t>
    </rPh>
    <phoneticPr fontId="1"/>
  </si>
  <si>
    <t>氏名　　　　　　　　　　　　</t>
    <phoneticPr fontId="1"/>
  </si>
  <si>
    <r>
      <rPr>
        <b/>
        <sz val="11"/>
        <rFont val="ＭＳ 明朝"/>
        <family val="1"/>
        <charset val="128"/>
      </rPr>
      <t xml:space="preserve">4　サービス仕様 </t>
    </r>
    <r>
      <rPr>
        <b/>
        <sz val="11"/>
        <color rgb="FFFF0000"/>
        <rFont val="ＭＳ 明朝"/>
        <family val="1"/>
        <charset val="128"/>
      </rPr>
      <t xml:space="preserve">
・開発言語、OS、インフラ、プラットフォーム（Web、アプリ）、バージョン管理システムの指定など
</t>
    </r>
    <r>
      <rPr>
        <b/>
        <sz val="11"/>
        <rFont val="ＭＳ 明朝"/>
        <family val="1"/>
        <charset val="128"/>
      </rPr>
      <t>5　納期</t>
    </r>
    <r>
      <rPr>
        <b/>
        <sz val="11"/>
        <color rgb="FFFF0000"/>
        <rFont val="ＭＳ 明朝"/>
        <family val="1"/>
        <charset val="128"/>
      </rPr>
      <t xml:space="preserve">
・令和〇〇年〇〇月〇〇日（納品日）
</t>
    </r>
    <r>
      <rPr>
        <b/>
        <sz val="11"/>
        <rFont val="ＭＳ 明朝"/>
        <family val="1"/>
        <charset val="128"/>
      </rPr>
      <t>6　その他</t>
    </r>
    <r>
      <rPr>
        <b/>
        <sz val="11"/>
        <color rgb="FFFF0000"/>
        <rFont val="ＭＳ 明朝"/>
        <family val="1"/>
        <charset val="128"/>
      </rPr>
      <t xml:space="preserve">
</t>
    </r>
    <r>
      <rPr>
        <b/>
        <sz val="11"/>
        <rFont val="ＭＳ 明朝"/>
        <family val="1"/>
        <charset val="128"/>
      </rPr>
      <t xml:space="preserve">（１）業務実施にあたっての留意事項 </t>
    </r>
    <r>
      <rPr>
        <b/>
        <sz val="11"/>
        <color rgb="FFFF0000"/>
        <rFont val="ＭＳ 明朝"/>
        <family val="1"/>
        <charset val="128"/>
      </rPr>
      <t xml:space="preserve">
①業務の実施にあたっては、委託者と十分協議・連絡をとり、その指示及び監督を受けなければならない。 
②業務の遂行にあたり、発生した事故については、委託者の責任において対処することとする。
③事故等により発生した損害は受託者が負担するものとする。ただし、その損害が委託者の責めに帰する事由により発生したと認めた場合は、その損害は委託者が負担するものとし、その額は委託者と受託者で協議して決定する。 
</t>
    </r>
    <r>
      <rPr>
        <b/>
        <sz val="11"/>
        <rFont val="ＭＳ 明朝"/>
        <family val="1"/>
        <charset val="128"/>
      </rPr>
      <t xml:space="preserve">
（２）業務の実施体制</t>
    </r>
    <r>
      <rPr>
        <b/>
        <sz val="11"/>
        <color rgb="FFFF0000"/>
        <rFont val="ＭＳ 明朝"/>
        <family val="1"/>
        <charset val="128"/>
      </rPr>
      <t xml:space="preserve"> 
①業務全体を統括するための責任者を置くこと。 
②統括責任者は、業務執行の進捗状況を常に把握し、定期的に委託者へ口頭もしくは書面で報告すること。また口頭で報告した後には必ず履歴の残る方法で記録を残すこと。
</t>
    </r>
    <r>
      <rPr>
        <b/>
        <sz val="11"/>
        <rFont val="ＭＳ 明朝"/>
        <family val="1"/>
        <charset val="128"/>
      </rPr>
      <t>（３）納品方法</t>
    </r>
    <r>
      <rPr>
        <b/>
        <sz val="11"/>
        <color rgb="FFFF0000"/>
        <rFont val="ＭＳ 明朝"/>
        <family val="1"/>
        <charset val="128"/>
      </rPr>
      <t xml:space="preserve">
開発したプログラムを納品すること。
</t>
    </r>
    <r>
      <rPr>
        <b/>
        <sz val="11"/>
        <rFont val="ＭＳ 明朝"/>
        <family val="1"/>
        <charset val="128"/>
      </rPr>
      <t>（４）検収の内容</t>
    </r>
    <r>
      <rPr>
        <b/>
        <sz val="11"/>
        <color rgb="FFFF0000"/>
        <rFont val="ＭＳ 明朝"/>
        <family val="1"/>
        <charset val="128"/>
      </rPr>
      <t xml:space="preserve">
開発したプログラムを納品し、開発仕様を満たしていることが確認でき次第、検収とする。
</t>
    </r>
    <r>
      <rPr>
        <b/>
        <sz val="11"/>
        <rFont val="ＭＳ 明朝"/>
        <family val="1"/>
        <charset val="128"/>
      </rPr>
      <t>（５）支払方法</t>
    </r>
    <r>
      <rPr>
        <b/>
        <sz val="11"/>
        <color rgb="FFFF0000"/>
        <rFont val="ＭＳ 明朝"/>
        <family val="1"/>
        <charset val="128"/>
      </rPr>
      <t xml:space="preserve">
指定の銀行口座へ振り込みとする。
                                                                                                               </t>
    </r>
    <r>
      <rPr>
        <b/>
        <sz val="11"/>
        <color theme="1"/>
        <rFont val="ＭＳ 明朝"/>
        <family val="1"/>
        <charset val="128"/>
      </rPr>
      <t xml:space="preserve"> 以上</t>
    </r>
    <phoneticPr fontId="1"/>
  </si>
  <si>
    <t>1．機能</t>
    <phoneticPr fontId="1"/>
  </si>
  <si>
    <t>3．望ましい仕様</t>
    <phoneticPr fontId="1"/>
  </si>
  <si>
    <t>〒</t>
    <phoneticPr fontId="1"/>
  </si>
  <si>
    <t>沖縄県</t>
    <rPh sb="0" eb="3">
      <t>オキナワケン</t>
    </rPh>
    <phoneticPr fontId="1"/>
  </si>
  <si>
    <r>
      <rPr>
        <b/>
        <sz val="14"/>
        <color rgb="FFFF0000"/>
        <rFont val="ＭＳ 明朝"/>
        <family val="1"/>
        <charset val="128"/>
      </rPr>
      <t>専用サーバホスティング</t>
    </r>
    <r>
      <rPr>
        <b/>
        <sz val="14"/>
        <color theme="1"/>
        <rFont val="ＭＳ 明朝"/>
        <family val="1"/>
        <charset val="128"/>
      </rPr>
      <t>における要求仕様書</t>
    </r>
    <phoneticPr fontId="1"/>
  </si>
  <si>
    <t>サービス調達　要求仕様書</t>
    <rPh sb="3" eb="5">
      <t>チョウタツ</t>
    </rPh>
    <rPh sb="6" eb="11">
      <t>ヨウキュウシヨウショ</t>
    </rPh>
    <phoneticPr fontId="1"/>
  </si>
  <si>
    <t>業務委託届出書</t>
    <rPh sb="0" eb="7">
      <t>ギョウムイタクトドケデショ</t>
    </rPh>
    <phoneticPr fontId="1"/>
  </si>
  <si>
    <t>報告書</t>
    <rPh sb="0" eb="3">
      <t>ホウコクショ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</si>
</sst>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6" formatCode="&quot;¥&quot;#,##0;[Red]&quot;¥&quot;\-#,##0"/>
    <numFmt numFmtId="176" formatCode="[$]ggge&quot;年&quot;m&quot;月&quot;d&quot;日&quot;;@" x16r2:formatCode16="[$-ja-JP-x-gannen]ggge&quot;年&quot;m&quot;月&quot;d&quot;日&quot;;@"/>
    <numFmt numFmtId="177" formatCode="#,##0_ "/>
    <numFmt numFmtId="178" formatCode="General&quot; 月&quot;"/>
    <numFmt numFmtId="179" formatCode="[$-411]ggge&quot;年&quot;m&quot;月&quot;d&quot;日&quot;;@"/>
    <numFmt numFmtId="180" formatCode="&quot;〒&quot;000\-0000"/>
    <numFmt numFmtId="181" formatCode="#,##0_);[Red]\(#,##0\)"/>
    <numFmt numFmtId="182" formatCode="#,##0_)&quot; 円&quot;;[Red]\(#,##0\)"/>
    <numFmt numFmtId="183" formatCode="aaa\,\ yyyy/m/d"/>
    <numFmt numFmtId="184" formatCode="d"/>
    <numFmt numFmtId="185" formatCode="m/d/yy;@"/>
  </numFmts>
  <fonts count="87">
    <font>
      <sz val="11"/>
      <color theme="1"/>
      <name val="游ゴシック"/>
      <family val="2"/>
      <scheme val="minor"/>
    </font>
    <font>
      <sz val="6"/>
      <name val="游ゴシック"/>
      <family val="3"/>
      <charset val="128"/>
      <scheme val="minor"/>
    </font>
    <font>
      <sz val="9"/>
      <color theme="1"/>
      <name val="ＭＳ Ｐ明朝"/>
      <family val="1"/>
      <charset val="128"/>
    </font>
    <font>
      <sz val="10"/>
      <color theme="1"/>
      <name val="ＭＳ 明朝"/>
      <family val="1"/>
      <charset val="128"/>
    </font>
    <font>
      <b/>
      <sz val="14"/>
      <color theme="1"/>
      <name val="ＭＳ Ｐ明朝"/>
      <family val="1"/>
      <charset val="128"/>
    </font>
    <font>
      <sz val="10"/>
      <color theme="1"/>
      <name val="ＭＳ Ｐ明朝"/>
      <family val="1"/>
      <charset val="128"/>
    </font>
    <font>
      <sz val="11"/>
      <color theme="1"/>
      <name val="游ゴシック"/>
      <family val="2"/>
      <charset val="128"/>
      <scheme val="minor"/>
    </font>
    <font>
      <sz val="6"/>
      <name val="游ゴシック"/>
      <family val="2"/>
      <charset val="128"/>
      <scheme val="minor"/>
    </font>
    <font>
      <b/>
      <sz val="10"/>
      <color theme="1"/>
      <name val="ＭＳ Ｐ明朝"/>
      <family val="1"/>
      <charset val="128"/>
    </font>
    <font>
      <sz val="9"/>
      <color theme="1"/>
      <name val="Meiryo UI"/>
      <family val="3"/>
      <charset val="128"/>
    </font>
    <font>
      <u/>
      <sz val="11"/>
      <color theme="10"/>
      <name val="游ゴシック"/>
      <family val="2"/>
      <scheme val="minor"/>
    </font>
    <font>
      <sz val="8"/>
      <color rgb="FFC00000"/>
      <name val="ＭＳ Ｐ明朝"/>
      <family val="1"/>
      <charset val="128"/>
    </font>
    <font>
      <b/>
      <sz val="9"/>
      <color indexed="81"/>
      <name val="MS P ゴシック"/>
      <family val="3"/>
      <charset val="128"/>
    </font>
    <font>
      <sz val="11"/>
      <color theme="1"/>
      <name val="游ゴシック"/>
      <family val="2"/>
      <scheme val="minor"/>
    </font>
    <font>
      <b/>
      <sz val="10"/>
      <color theme="1"/>
      <name val="ＭＳ 明朝"/>
      <family val="1"/>
      <charset val="128"/>
    </font>
    <font>
      <sz val="11"/>
      <name val="ＭＳ Ｐゴシック"/>
      <family val="3"/>
      <charset val="128"/>
    </font>
    <font>
      <sz val="11"/>
      <color theme="1"/>
      <name val="ＭＳ 明朝"/>
      <family val="1"/>
      <charset val="128"/>
    </font>
    <font>
      <sz val="11"/>
      <name val="ＭＳ 明朝"/>
      <family val="1"/>
      <charset val="128"/>
    </font>
    <font>
      <sz val="9"/>
      <color theme="1"/>
      <name val="ＭＳ 明朝"/>
      <family val="1"/>
      <charset val="128"/>
    </font>
    <font>
      <b/>
      <sz val="9"/>
      <color theme="1"/>
      <name val="ＭＳ 明朝"/>
      <family val="1"/>
      <charset val="128"/>
    </font>
    <font>
      <sz val="9"/>
      <color rgb="FFFF0000"/>
      <name val="ＭＳ 明朝"/>
      <family val="1"/>
      <charset val="128"/>
    </font>
    <font>
      <sz val="9"/>
      <name val="ＭＳ 明朝"/>
      <family val="1"/>
      <charset val="128"/>
    </font>
    <font>
      <b/>
      <sz val="9"/>
      <name val="ＭＳ 明朝"/>
      <family val="1"/>
      <charset val="128"/>
    </font>
    <font>
      <sz val="9"/>
      <name val="游ゴシック"/>
      <family val="2"/>
      <charset val="128"/>
      <scheme val="minor"/>
    </font>
    <font>
      <b/>
      <sz val="11"/>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11"/>
      <color rgb="FFFF0000"/>
      <name val="ＭＳ 明朝"/>
      <family val="1"/>
      <charset val="128"/>
    </font>
    <font>
      <b/>
      <sz val="12"/>
      <name val="ＭＳ 明朝"/>
      <family val="1"/>
      <charset val="128"/>
    </font>
    <font>
      <b/>
      <sz val="11"/>
      <name val="ＭＳ 明朝"/>
      <family val="1"/>
      <charset val="128"/>
    </font>
    <font>
      <sz val="8"/>
      <color rgb="FFFF0000"/>
      <name val="ＭＳ 明朝"/>
      <family val="1"/>
      <charset val="128"/>
    </font>
    <font>
      <sz val="8"/>
      <color theme="1"/>
      <name val="游ゴシック"/>
      <family val="2"/>
      <charset val="128"/>
      <scheme val="minor"/>
    </font>
    <font>
      <sz val="10"/>
      <color rgb="FFFF0000"/>
      <name val="ＭＳ 明朝"/>
      <family val="1"/>
      <charset val="128"/>
    </font>
    <font>
      <b/>
      <sz val="11"/>
      <color theme="1"/>
      <name val="ＭＳ 明朝"/>
      <family val="1"/>
      <charset val="128"/>
    </font>
    <font>
      <b/>
      <sz val="12"/>
      <color theme="1"/>
      <name val="ＭＳ 明朝"/>
      <family val="1"/>
      <charset val="128"/>
    </font>
    <font>
      <b/>
      <sz val="8"/>
      <color theme="1"/>
      <name val="ＭＳ 明朝"/>
      <family val="1"/>
      <charset val="128"/>
    </font>
    <font>
      <sz val="8"/>
      <color theme="1"/>
      <name val="ＭＳ 明朝"/>
      <family val="1"/>
      <charset val="128"/>
    </font>
    <font>
      <b/>
      <sz val="12"/>
      <color theme="1"/>
      <name val="游ゴシック"/>
      <family val="3"/>
      <charset val="128"/>
      <scheme val="minor"/>
    </font>
    <font>
      <b/>
      <sz val="14"/>
      <color theme="1"/>
      <name val="游ゴシック"/>
      <family val="3"/>
      <charset val="128"/>
      <scheme val="minor"/>
    </font>
    <font>
      <b/>
      <sz val="14"/>
      <name val="游ゴシック"/>
      <family val="3"/>
      <charset val="128"/>
      <scheme val="minor"/>
    </font>
    <font>
      <sz val="11"/>
      <color rgb="FFFF0000"/>
      <name val="游ゴシック"/>
      <family val="2"/>
      <charset val="128"/>
      <scheme val="minor"/>
    </font>
    <font>
      <sz val="11"/>
      <color rgb="FFFF0000"/>
      <name val="游ゴシック"/>
      <family val="3"/>
      <charset val="128"/>
      <scheme val="minor"/>
    </font>
    <font>
      <sz val="11"/>
      <name val="游ゴシック"/>
      <family val="3"/>
      <charset val="128"/>
      <scheme val="minor"/>
    </font>
    <font>
      <b/>
      <sz val="14"/>
      <color rgb="FFFF0000"/>
      <name val="游ゴシック"/>
      <family val="3"/>
      <charset val="128"/>
      <scheme val="minor"/>
    </font>
    <font>
      <sz val="11"/>
      <color theme="1"/>
      <name val="游ゴシック"/>
      <family val="2"/>
      <charset val="128"/>
    </font>
    <font>
      <sz val="10.5"/>
      <color theme="1"/>
      <name val="ＭＳ 明朝"/>
      <family val="1"/>
      <charset val="128"/>
    </font>
    <font>
      <b/>
      <sz val="10.5"/>
      <color theme="1"/>
      <name val="ＭＳ 明朝"/>
      <family val="1"/>
      <charset val="128"/>
    </font>
    <font>
      <b/>
      <sz val="10.5"/>
      <color rgb="FFFF0000"/>
      <name val="ＭＳ 明朝"/>
      <family val="1"/>
      <charset val="128"/>
    </font>
    <font>
      <b/>
      <sz val="16"/>
      <color theme="1"/>
      <name val="ＭＳ 明朝"/>
      <family val="1"/>
      <charset val="128"/>
    </font>
    <font>
      <b/>
      <sz val="11"/>
      <color theme="1"/>
      <name val="游ゴシック"/>
      <family val="2"/>
      <scheme val="minor"/>
    </font>
    <font>
      <b/>
      <sz val="11"/>
      <color rgb="FFFF0000"/>
      <name val="ＭＳ 明朝"/>
      <family val="1"/>
      <charset val="128"/>
    </font>
    <font>
      <sz val="6"/>
      <name val="游ゴシック"/>
      <family val="2"/>
      <charset val="128"/>
    </font>
    <font>
      <b/>
      <sz val="12"/>
      <color rgb="FFFF0000"/>
      <name val="ＭＳ 明朝"/>
      <family val="1"/>
      <charset val="128"/>
    </font>
    <font>
      <b/>
      <sz val="14"/>
      <color theme="1"/>
      <name val="ＭＳ 明朝"/>
      <family val="1"/>
      <charset val="128"/>
    </font>
    <font>
      <b/>
      <sz val="14"/>
      <color rgb="FFFF0000"/>
      <name val="ＭＳ 明朝"/>
      <family val="1"/>
      <charset val="128"/>
    </font>
    <font>
      <b/>
      <sz val="10.5"/>
      <color rgb="FFC00000"/>
      <name val="ＭＳ 明朝"/>
      <family val="1"/>
      <charset val="128"/>
    </font>
    <font>
      <sz val="10.5"/>
      <color rgb="FFC00000"/>
      <name val="ＭＳ 明朝"/>
      <family val="1"/>
      <charset val="128"/>
    </font>
    <font>
      <b/>
      <sz val="10.5"/>
      <name val="ＭＳ 明朝"/>
      <family val="1"/>
      <charset val="128"/>
    </font>
    <font>
      <sz val="11"/>
      <color theme="0"/>
      <name val="Meiryo UI"/>
      <family val="2"/>
    </font>
    <font>
      <b/>
      <sz val="22"/>
      <color theme="1" tint="0.34998626667073579"/>
      <name val="Meiryo UI"/>
      <family val="2"/>
    </font>
    <font>
      <b/>
      <sz val="22"/>
      <color theme="1" tint="0.34998626667073579"/>
      <name val="Meiryo UI"/>
      <family val="3"/>
      <charset val="128"/>
    </font>
    <font>
      <b/>
      <sz val="22"/>
      <color rgb="FFFF0000"/>
      <name val="Meiryo UI"/>
      <family val="3"/>
      <charset val="128"/>
    </font>
    <font>
      <sz val="6"/>
      <name val="ＭＳ Ｐゴシック"/>
      <family val="3"/>
      <charset val="128"/>
    </font>
    <font>
      <sz val="11"/>
      <color theme="1"/>
      <name val="Meiryo UI"/>
      <family val="2"/>
    </font>
    <font>
      <b/>
      <sz val="20"/>
      <color theme="4" tint="-0.249977111117893"/>
      <name val="Meiryo UI"/>
      <family val="2"/>
    </font>
    <font>
      <sz val="10"/>
      <name val="Meiryo UI"/>
      <family val="2"/>
    </font>
    <font>
      <b/>
      <sz val="11"/>
      <name val="Meiryo UI"/>
      <family val="2"/>
    </font>
    <font>
      <sz val="14"/>
      <color theme="1"/>
      <name val="Meiryo UI"/>
      <family val="2"/>
    </font>
    <font>
      <sz val="14"/>
      <color theme="1"/>
      <name val="Meiryo UI"/>
      <family val="3"/>
      <charset val="128"/>
    </font>
    <font>
      <sz val="14"/>
      <color rgb="FFFF0000"/>
      <name val="Meiryo UI"/>
      <family val="3"/>
      <charset val="128"/>
    </font>
    <font>
      <u/>
      <sz val="11"/>
      <color indexed="12"/>
      <name val="Meiryo UI"/>
      <family val="2"/>
    </font>
    <font>
      <sz val="9"/>
      <name val="Meiryo UI"/>
      <family val="2"/>
    </font>
    <font>
      <b/>
      <sz val="9"/>
      <color theme="0"/>
      <name val="Meiryo UI"/>
      <family val="2"/>
    </font>
    <font>
      <sz val="8"/>
      <color theme="0"/>
      <name val="Meiryo UI"/>
      <family val="2"/>
    </font>
    <font>
      <b/>
      <sz val="11"/>
      <color theme="1"/>
      <name val="Meiryo UI"/>
      <family val="2"/>
    </font>
    <font>
      <sz val="11"/>
      <name val="Meiryo UI"/>
      <family val="2"/>
    </font>
    <font>
      <i/>
      <sz val="9"/>
      <color theme="1"/>
      <name val="Meiryo UI"/>
      <family val="2"/>
    </font>
    <font>
      <sz val="10"/>
      <color theme="1" tint="0.499984740745262"/>
      <name val="Meiryo UI"/>
      <family val="2"/>
    </font>
    <font>
      <b/>
      <sz val="11"/>
      <color theme="1" tint="0.499984740745262"/>
      <name val="Meiryo UI"/>
      <family val="2"/>
    </font>
    <font>
      <sz val="11"/>
      <color theme="1"/>
      <name val="Meiryo UI"/>
      <family val="3"/>
      <charset val="128"/>
    </font>
    <font>
      <u/>
      <sz val="11"/>
      <color theme="10"/>
      <name val="Meiryo UI"/>
      <family val="3"/>
      <charset val="128"/>
    </font>
    <font>
      <sz val="11"/>
      <color rgb="FFFF0000"/>
      <name val="Meiryo UI"/>
      <family val="3"/>
      <charset val="128"/>
    </font>
    <font>
      <b/>
      <sz val="14"/>
      <color theme="1"/>
      <name val="Meiryo UI"/>
      <family val="3"/>
      <charset val="128"/>
    </font>
    <font>
      <u/>
      <sz val="11"/>
      <color rgb="FFFFFF00"/>
      <name val="游ゴシック"/>
      <family val="2"/>
      <scheme val="minor"/>
    </font>
    <font>
      <u/>
      <sz val="11"/>
      <color rgb="FFFF0000"/>
      <name val="游ゴシック"/>
      <family val="2"/>
      <scheme val="minor"/>
    </font>
    <font>
      <sz val="10.5"/>
      <color theme="1"/>
      <name val="Meiryo UI"/>
      <family val="3"/>
      <charset val="128"/>
    </font>
    <font>
      <u/>
      <sz val="11"/>
      <color theme="1"/>
      <name val="Meiryo UI"/>
      <family val="3"/>
      <charset val="128"/>
    </font>
  </fonts>
  <fills count="21">
    <fill>
      <patternFill patternType="none"/>
    </fill>
    <fill>
      <patternFill patternType="gray125"/>
    </fill>
    <fill>
      <patternFill patternType="solid">
        <fgColor theme="3" tint="0.89999084444715716"/>
        <bgColor indexed="64"/>
      </patternFill>
    </fill>
    <fill>
      <patternFill patternType="solid">
        <fgColor rgb="FFFFFF00"/>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DFEE2"/>
        <bgColor indexed="64"/>
      </patternFill>
    </fill>
    <fill>
      <patternFill patternType="solid">
        <fgColor rgb="FFBDD6EE"/>
        <bgColor indexed="64"/>
      </patternFill>
    </fill>
    <fill>
      <patternFill patternType="solid">
        <fgColor theme="0" tint="-0.14999847407452621"/>
        <bgColor indexed="64"/>
      </patternFill>
    </fill>
    <fill>
      <patternFill patternType="solid">
        <fgColor theme="1" tint="0.34998626667073579"/>
        <bgColor theme="4"/>
      </patternFill>
    </fill>
    <fill>
      <patternFill patternType="solid">
        <fgColor theme="1" tint="0.34998626667073579"/>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0" tint="-4.9989318521683403E-2"/>
        <bgColor indexed="64"/>
      </patternFill>
    </fill>
  </fills>
  <borders count="124">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dotted">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dotted">
        <color indexed="64"/>
      </left>
      <right style="thin">
        <color indexed="64"/>
      </right>
      <top/>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style="medium">
        <color indexed="64"/>
      </bottom>
      <diagonal/>
    </border>
    <border>
      <left/>
      <right style="thick">
        <color indexed="64"/>
      </right>
      <top/>
      <bottom style="medium">
        <color indexed="64"/>
      </bottom>
      <diagonal/>
    </border>
    <border>
      <left style="thick">
        <color indexed="64"/>
      </left>
      <right/>
      <top/>
      <bottom style="medium">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dotted">
        <color indexed="64"/>
      </bottom>
      <diagonal/>
    </border>
    <border>
      <left style="thin">
        <color indexed="64"/>
      </left>
      <right/>
      <top/>
      <bottom style="dotted">
        <color indexed="64"/>
      </bottom>
      <diagonal/>
    </border>
    <border>
      <left style="dotted">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dotted">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dotted">
        <color indexed="64"/>
      </left>
      <right/>
      <top/>
      <bottom/>
      <diagonal/>
    </border>
    <border>
      <left style="dotted">
        <color indexed="64"/>
      </left>
      <right/>
      <top/>
      <bottom style="medium">
        <color indexed="64"/>
      </bottom>
      <diagonal/>
    </border>
    <border>
      <left/>
      <right style="thick">
        <color indexed="64"/>
      </right>
      <top style="medium">
        <color indexed="64"/>
      </top>
      <bottom/>
      <diagonal/>
    </border>
    <border>
      <left style="thick">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bottom style="thin">
        <color theme="0" tint="-0.34998626667073579"/>
      </bottom>
      <diagonal/>
    </border>
    <border>
      <left style="thin">
        <color theme="0" tint="-0.34998626667073579"/>
      </left>
      <right/>
      <top/>
      <bottom/>
      <diagonal/>
    </border>
    <border>
      <left style="thin">
        <color theme="0" tint="-0.34998626667073579"/>
      </left>
      <right style="thin">
        <color theme="0" tint="-0.34998626667073579"/>
      </right>
      <top/>
      <bottom style="medium">
        <color theme="0" tint="-0.14996795556505021"/>
      </bottom>
      <diagonal/>
    </border>
    <border>
      <left style="thin">
        <color theme="0" tint="-0.14993743705557422"/>
      </left>
      <right style="thin">
        <color theme="0" tint="-0.14993743705557422"/>
      </right>
      <top style="medium">
        <color theme="0" tint="-0.14996795556505021"/>
      </top>
      <bottom style="medium">
        <color theme="0" tint="-0.14996795556505021"/>
      </bottom>
      <diagonal/>
    </border>
    <border>
      <left/>
      <right/>
      <top style="medium">
        <color theme="0" tint="-0.14996795556505021"/>
      </top>
      <bottom style="medium">
        <color theme="0" tint="-0.14996795556505021"/>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style="thin">
        <color auto="1"/>
      </right>
      <top/>
      <bottom style="double">
        <color indexed="64"/>
      </bottom>
      <diagonal/>
    </border>
    <border>
      <left style="medium">
        <color indexed="64"/>
      </left>
      <right/>
      <top style="medium">
        <color indexed="64"/>
      </top>
      <bottom/>
      <diagonal/>
    </border>
  </borders>
  <cellStyleXfs count="19">
    <xf numFmtId="0" fontId="0" fillId="0" borderId="0"/>
    <xf numFmtId="0" fontId="6" fillId="0" borderId="0">
      <alignment vertical="center"/>
    </xf>
    <xf numFmtId="0" fontId="10" fillId="0" borderId="0" applyNumberFormat="0" applyFill="0" applyBorder="0" applyAlignment="0" applyProtection="0"/>
    <xf numFmtId="38" fontId="13" fillId="0" borderId="0" applyFont="0" applyFill="0" applyBorder="0" applyAlignment="0" applyProtection="0">
      <alignment vertical="center"/>
    </xf>
    <xf numFmtId="0" fontId="15" fillId="0" borderId="0"/>
    <xf numFmtId="0" fontId="44" fillId="0" borderId="0">
      <alignment vertical="center"/>
    </xf>
    <xf numFmtId="6" fontId="44" fillId="0" borderId="0" applyFont="0" applyFill="0" applyBorder="0" applyAlignment="0" applyProtection="0">
      <alignment vertical="center"/>
    </xf>
    <xf numFmtId="0" fontId="58" fillId="0" borderId="0"/>
    <xf numFmtId="0" fontId="59" fillId="0" borderId="0" applyNumberFormat="0" applyFill="0" applyBorder="0" applyAlignment="0" applyProtection="0"/>
    <xf numFmtId="0" fontId="63" fillId="0" borderId="0"/>
    <xf numFmtId="0" fontId="67" fillId="0" borderId="0" applyNumberFormat="0" applyFill="0" applyAlignment="0" applyProtection="0"/>
    <xf numFmtId="0" fontId="70" fillId="0" borderId="0" applyNumberFormat="0" applyFill="0" applyBorder="0" applyAlignment="0" applyProtection="0">
      <alignment vertical="top"/>
      <protection locked="0"/>
    </xf>
    <xf numFmtId="0" fontId="67" fillId="0" borderId="0" applyNumberFormat="0" applyFill="0" applyProtection="0">
      <alignment vertical="top"/>
    </xf>
    <xf numFmtId="0" fontId="63" fillId="0" borderId="0" applyNumberFormat="0" applyFill="0" applyProtection="0">
      <alignment horizontal="right" indent="1"/>
    </xf>
    <xf numFmtId="183" fontId="63" fillId="0" borderId="110">
      <alignment horizontal="center" vertical="center"/>
    </xf>
    <xf numFmtId="0" fontId="63" fillId="0" borderId="118" applyFill="0">
      <alignment horizontal="center" vertical="center"/>
    </xf>
    <xf numFmtId="9" fontId="63" fillId="0" borderId="0" applyFont="0" applyFill="0" applyBorder="0" applyAlignment="0" applyProtection="0"/>
    <xf numFmtId="0" fontId="63" fillId="0" borderId="118" applyFill="0">
      <alignment horizontal="left" vertical="center" indent="2"/>
    </xf>
    <xf numFmtId="185" fontId="63" fillId="0" borderId="118" applyFill="0">
      <alignment horizontal="center" vertical="center"/>
    </xf>
  </cellStyleXfs>
  <cellXfs count="675">
    <xf numFmtId="0" fontId="0" fillId="0" borderId="0" xfId="0"/>
    <xf numFmtId="0" fontId="4" fillId="0" borderId="0" xfId="0" applyFont="1" applyAlignment="1">
      <alignment horizontal="center" vertical="center"/>
    </xf>
    <xf numFmtId="0" fontId="5" fillId="0" borderId="0" xfId="0" applyFont="1"/>
    <xf numFmtId="0" fontId="9" fillId="0" borderId="0" xfId="0" applyFont="1"/>
    <xf numFmtId="0" fontId="5" fillId="0" borderId="15" xfId="0" applyFont="1" applyBorder="1" applyAlignment="1">
      <alignment horizontal="center" vertical="center"/>
    </xf>
    <xf numFmtId="0" fontId="5" fillId="0" borderId="0" xfId="0" applyFont="1" applyAlignment="1">
      <alignment vertical="center"/>
    </xf>
    <xf numFmtId="0" fontId="8" fillId="0" borderId="0" xfId="0" applyFont="1" applyAlignment="1">
      <alignment vertical="center"/>
    </xf>
    <xf numFmtId="0" fontId="5" fillId="0" borderId="13" xfId="0" applyFont="1" applyBorder="1" applyAlignment="1">
      <alignment horizontal="left" vertical="center"/>
    </xf>
    <xf numFmtId="0" fontId="5" fillId="0" borderId="14" xfId="0" applyFont="1" applyBorder="1" applyAlignment="1">
      <alignment vertical="center"/>
    </xf>
    <xf numFmtId="0" fontId="5" fillId="0" borderId="13" xfId="0" applyFont="1" applyBorder="1" applyAlignment="1">
      <alignment horizontal="center" vertical="center"/>
    </xf>
    <xf numFmtId="0" fontId="5" fillId="0" borderId="16" xfId="0" applyFont="1" applyBorder="1" applyAlignment="1">
      <alignment vertical="center"/>
    </xf>
    <xf numFmtId="0" fontId="5" fillId="0" borderId="17" xfId="0" applyFont="1" applyBorder="1" applyAlignment="1">
      <alignment vertical="center"/>
    </xf>
    <xf numFmtId="0" fontId="5" fillId="5" borderId="11" xfId="0" applyFont="1" applyFill="1" applyBorder="1" applyAlignment="1">
      <alignment vertical="center"/>
    </xf>
    <xf numFmtId="0" fontId="5" fillId="0" borderId="11" xfId="0" applyFont="1" applyBorder="1" applyAlignment="1">
      <alignment vertical="center"/>
    </xf>
    <xf numFmtId="0" fontId="5" fillId="0" borderId="12" xfId="0" applyFont="1" applyBorder="1" applyAlignment="1">
      <alignment vertical="center"/>
    </xf>
    <xf numFmtId="0" fontId="5" fillId="0" borderId="15" xfId="0" applyFont="1" applyBorder="1" applyAlignment="1">
      <alignment vertical="center" shrinkToFit="1"/>
    </xf>
    <xf numFmtId="0" fontId="5" fillId="0" borderId="15" xfId="0" applyFont="1" applyBorder="1" applyAlignment="1">
      <alignment horizontal="center" vertical="center" shrinkToFit="1"/>
    </xf>
    <xf numFmtId="0" fontId="5" fillId="0" borderId="18" xfId="0" applyFont="1" applyBorder="1" applyAlignment="1">
      <alignment horizontal="center" vertical="center"/>
    </xf>
    <xf numFmtId="0" fontId="5" fillId="0" borderId="13" xfId="0" applyFont="1" applyBorder="1" applyAlignment="1">
      <alignment vertical="center"/>
    </xf>
    <xf numFmtId="0" fontId="5" fillId="0" borderId="19" xfId="0" applyFont="1" applyBorder="1" applyAlignment="1">
      <alignment vertical="center"/>
    </xf>
    <xf numFmtId="0" fontId="5" fillId="0" borderId="20" xfId="0" applyFont="1" applyBorder="1" applyAlignment="1">
      <alignment vertical="center"/>
    </xf>
    <xf numFmtId="0" fontId="2" fillId="0" borderId="0" xfId="0" applyFont="1" applyAlignment="1">
      <alignment vertical="center"/>
    </xf>
    <xf numFmtId="0" fontId="11" fillId="0" borderId="0" xfId="0" applyFont="1" applyAlignment="1">
      <alignment vertical="center"/>
    </xf>
    <xf numFmtId="0" fontId="5" fillId="0" borderId="0" xfId="0" applyFont="1" applyAlignment="1">
      <alignment horizontal="center" vertical="center"/>
    </xf>
    <xf numFmtId="0" fontId="5" fillId="2" borderId="18" xfId="0" applyFont="1" applyFill="1" applyBorder="1" applyAlignment="1" applyProtection="1">
      <alignment vertical="center"/>
      <protection locked="0"/>
    </xf>
    <xf numFmtId="38" fontId="5" fillId="2" borderId="19" xfId="3" applyFont="1" applyFill="1" applyBorder="1" applyAlignment="1" applyProtection="1">
      <alignment vertical="center"/>
      <protection locked="0"/>
    </xf>
    <xf numFmtId="178" fontId="5" fillId="2" borderId="0" xfId="0" applyNumberFormat="1" applyFont="1" applyFill="1" applyAlignment="1" applyProtection="1">
      <alignment horizontal="center" vertical="center"/>
      <protection locked="0"/>
    </xf>
    <xf numFmtId="0" fontId="16" fillId="0" borderId="0" xfId="1" applyFont="1">
      <alignment vertical="center"/>
    </xf>
    <xf numFmtId="0" fontId="16" fillId="0" borderId="25" xfId="1" applyFont="1" applyBorder="1" applyAlignment="1">
      <alignment horizontal="center" vertical="center" wrapText="1"/>
    </xf>
    <xf numFmtId="0" fontId="17" fillId="0" borderId="26" xfId="1" applyFont="1" applyBorder="1" applyAlignment="1">
      <alignment horizontal="center" vertical="center" wrapText="1"/>
    </xf>
    <xf numFmtId="0" fontId="17" fillId="0" borderId="21" xfId="1" applyFont="1" applyBorder="1" applyAlignment="1">
      <alignment horizontal="center" vertical="center" wrapText="1"/>
    </xf>
    <xf numFmtId="0" fontId="17" fillId="0" borderId="24" xfId="1" applyFont="1" applyBorder="1" applyAlignment="1">
      <alignment horizontal="center" vertical="center" wrapText="1"/>
    </xf>
    <xf numFmtId="0" fontId="18" fillId="0" borderId="4" xfId="1" applyFont="1" applyBorder="1" applyAlignment="1">
      <alignment horizontal="left" vertical="center" wrapText="1"/>
    </xf>
    <xf numFmtId="0" fontId="18" fillId="0" borderId="33" xfId="1" applyFont="1" applyBorder="1" applyAlignment="1">
      <alignment horizontal="left" vertical="center" wrapText="1"/>
    </xf>
    <xf numFmtId="0" fontId="20" fillId="0" borderId="4" xfId="1" applyFont="1" applyBorder="1" applyAlignment="1">
      <alignment horizontal="center" vertical="center" wrapText="1"/>
    </xf>
    <xf numFmtId="0" fontId="20" fillId="0" borderId="6" xfId="1" applyFont="1" applyBorder="1" applyAlignment="1">
      <alignment horizontal="center" vertical="center" wrapText="1"/>
    </xf>
    <xf numFmtId="0" fontId="20" fillId="0" borderId="5" xfId="1" applyFont="1" applyBorder="1" applyAlignment="1">
      <alignment horizontal="center" vertical="center" wrapText="1"/>
    </xf>
    <xf numFmtId="177" fontId="20" fillId="0" borderId="5" xfId="1" applyNumberFormat="1" applyFont="1" applyBorder="1" applyAlignment="1">
      <alignment horizontal="center" vertical="center" wrapText="1"/>
    </xf>
    <xf numFmtId="0" fontId="18" fillId="0" borderId="6" xfId="1" applyFont="1" applyBorder="1" applyAlignment="1">
      <alignment horizontal="center" vertical="center" wrapText="1"/>
    </xf>
    <xf numFmtId="0" fontId="18" fillId="0" borderId="1" xfId="1" applyFont="1" applyBorder="1" applyAlignment="1">
      <alignment horizontal="left" vertical="center" wrapText="1"/>
    </xf>
    <xf numFmtId="0" fontId="18" fillId="0" borderId="35" xfId="1" applyFont="1" applyBorder="1" applyAlignment="1">
      <alignment vertical="center" wrapText="1"/>
    </xf>
    <xf numFmtId="181" fontId="21" fillId="0" borderId="1" xfId="1" applyNumberFormat="1" applyFont="1" applyBorder="1" applyAlignment="1">
      <alignment horizontal="right" vertical="center" wrapText="1"/>
    </xf>
    <xf numFmtId="0" fontId="21" fillId="0" borderId="2" xfId="1" applyFont="1" applyBorder="1" applyAlignment="1">
      <alignment horizontal="center" vertical="center" wrapText="1"/>
    </xf>
    <xf numFmtId="177" fontId="21" fillId="4" borderId="0" xfId="1" applyNumberFormat="1" applyFont="1" applyFill="1" applyAlignment="1">
      <alignment horizontal="right" vertical="center" wrapText="1"/>
    </xf>
    <xf numFmtId="0" fontId="21" fillId="0" borderId="0" xfId="1" applyFont="1" applyAlignment="1">
      <alignment horizontal="center" vertical="center" wrapText="1"/>
    </xf>
    <xf numFmtId="177" fontId="21" fillId="7" borderId="1" xfId="1" applyNumberFormat="1" applyFont="1" applyFill="1" applyBorder="1" applyAlignment="1">
      <alignment horizontal="right" vertical="center" wrapText="1"/>
    </xf>
    <xf numFmtId="0" fontId="18" fillId="0" borderId="2" xfId="1" applyFont="1" applyBorder="1" applyAlignment="1">
      <alignment horizontal="center" vertical="center" wrapText="1"/>
    </xf>
    <xf numFmtId="0" fontId="18" fillId="0" borderId="7" xfId="1" applyFont="1" applyBorder="1" applyAlignment="1">
      <alignment horizontal="left" vertical="center" wrapText="1"/>
    </xf>
    <xf numFmtId="0" fontId="18" fillId="0" borderId="34" xfId="1" applyFont="1" applyBorder="1" applyAlignment="1">
      <alignment vertical="center" wrapText="1"/>
    </xf>
    <xf numFmtId="181" fontId="21" fillId="0" borderId="7" xfId="1" applyNumberFormat="1" applyFont="1" applyBorder="1" applyAlignment="1">
      <alignment horizontal="right" vertical="center" wrapText="1"/>
    </xf>
    <xf numFmtId="0" fontId="21" fillId="0" borderId="9" xfId="1" applyFont="1" applyBorder="1" applyAlignment="1">
      <alignment horizontal="center" vertical="center" wrapText="1"/>
    </xf>
    <xf numFmtId="177" fontId="21" fillId="4" borderId="7" xfId="1" applyNumberFormat="1" applyFont="1" applyFill="1" applyBorder="1" applyAlignment="1">
      <alignment horizontal="right" vertical="center" wrapText="1"/>
    </xf>
    <xf numFmtId="177" fontId="21" fillId="7" borderId="7" xfId="1" applyNumberFormat="1" applyFont="1" applyFill="1" applyBorder="1" applyAlignment="1">
      <alignment horizontal="right" vertical="center" wrapText="1"/>
    </xf>
    <xf numFmtId="0" fontId="18" fillId="0" borderId="9" xfId="1" applyFont="1" applyBorder="1" applyAlignment="1">
      <alignment horizontal="center" vertical="center" wrapText="1"/>
    </xf>
    <xf numFmtId="0" fontId="18" fillId="0" borderId="33" xfId="1" applyFont="1" applyBorder="1" applyAlignment="1">
      <alignment vertical="center" wrapText="1"/>
    </xf>
    <xf numFmtId="181" fontId="21" fillId="0" borderId="4" xfId="1" applyNumberFormat="1" applyFont="1" applyBorder="1" applyAlignment="1">
      <alignment horizontal="right" vertical="center" wrapText="1"/>
    </xf>
    <xf numFmtId="0" fontId="21" fillId="0" borderId="6" xfId="1" applyFont="1" applyBorder="1" applyAlignment="1">
      <alignment horizontal="center" vertical="center" wrapText="1"/>
    </xf>
    <xf numFmtId="177" fontId="21" fillId="0" borderId="0" xfId="1" applyNumberFormat="1" applyFont="1" applyAlignment="1">
      <alignment horizontal="right" vertical="center" wrapText="1"/>
    </xf>
    <xf numFmtId="177" fontId="21" fillId="0" borderId="1" xfId="1" applyNumberFormat="1" applyFont="1" applyBorder="1" applyAlignment="1">
      <alignment horizontal="right" vertical="center" wrapText="1"/>
    </xf>
    <xf numFmtId="0" fontId="18" fillId="0" borderId="7" xfId="1" applyFont="1" applyBorder="1" applyAlignment="1">
      <alignment horizontal="justify" vertical="center" wrapText="1"/>
    </xf>
    <xf numFmtId="0" fontId="18" fillId="0" borderId="34" xfId="1" applyFont="1" applyBorder="1" applyAlignment="1">
      <alignment horizontal="justify" vertical="center" wrapText="1"/>
    </xf>
    <xf numFmtId="0" fontId="18" fillId="0" borderId="1" xfId="1" applyFont="1" applyBorder="1" applyAlignment="1">
      <alignment horizontal="justify" vertical="center" wrapText="1"/>
    </xf>
    <xf numFmtId="0" fontId="18" fillId="0" borderId="35" xfId="1" applyFont="1" applyBorder="1" applyAlignment="1">
      <alignment horizontal="justify" vertical="center" wrapText="1"/>
    </xf>
    <xf numFmtId="0" fontId="18" fillId="0" borderId="4" xfId="1" applyFont="1" applyBorder="1" applyAlignment="1">
      <alignment horizontal="justify" vertical="center" wrapText="1"/>
    </xf>
    <xf numFmtId="0" fontId="18" fillId="0" borderId="33" xfId="1" applyFont="1" applyBorder="1" applyAlignment="1">
      <alignment horizontal="justify" vertical="center" wrapText="1"/>
    </xf>
    <xf numFmtId="181" fontId="21" fillId="0" borderId="0" xfId="1" applyNumberFormat="1" applyFont="1" applyAlignment="1">
      <alignment horizontal="right" vertical="center" wrapText="1"/>
    </xf>
    <xf numFmtId="181" fontId="22" fillId="0" borderId="28" xfId="1" applyNumberFormat="1" applyFont="1" applyBorder="1" applyAlignment="1">
      <alignment horizontal="right" vertical="center" wrapText="1"/>
    </xf>
    <xf numFmtId="0" fontId="22" fillId="0" borderId="30" xfId="1" applyFont="1" applyBorder="1" applyAlignment="1">
      <alignment horizontal="center" vertical="center" wrapText="1"/>
    </xf>
    <xf numFmtId="181" fontId="22" fillId="4" borderId="28" xfId="1" applyNumberFormat="1" applyFont="1" applyFill="1" applyBorder="1" applyAlignment="1">
      <alignment horizontal="right" vertical="center" wrapText="1"/>
    </xf>
    <xf numFmtId="181" fontId="22" fillId="7" borderId="28" xfId="1" applyNumberFormat="1" applyFont="1" applyFill="1" applyBorder="1" applyAlignment="1">
      <alignment horizontal="right" vertical="center" wrapText="1"/>
    </xf>
    <xf numFmtId="181" fontId="22" fillId="0" borderId="37" xfId="1" applyNumberFormat="1" applyFont="1" applyBorder="1" applyAlignment="1">
      <alignment horizontal="right" vertical="center" wrapText="1"/>
    </xf>
    <xf numFmtId="0" fontId="22" fillId="0" borderId="36" xfId="1" applyFont="1" applyBorder="1" applyAlignment="1">
      <alignment horizontal="center" vertical="center" wrapText="1"/>
    </xf>
    <xf numFmtId="181" fontId="22" fillId="4" borderId="37" xfId="1" applyNumberFormat="1" applyFont="1" applyFill="1" applyBorder="1" applyAlignment="1">
      <alignment horizontal="right" vertical="center" wrapText="1"/>
    </xf>
    <xf numFmtId="181" fontId="22" fillId="7" borderId="37" xfId="1" applyNumberFormat="1" applyFont="1" applyFill="1" applyBorder="1" applyAlignment="1">
      <alignment horizontal="right" vertical="center" wrapText="1"/>
    </xf>
    <xf numFmtId="181" fontId="22" fillId="0" borderId="40" xfId="1" applyNumberFormat="1" applyFont="1" applyBorder="1" applyAlignment="1">
      <alignment horizontal="right" vertical="center" wrapText="1"/>
    </xf>
    <xf numFmtId="0" fontId="22" fillId="0" borderId="39" xfId="1" applyFont="1" applyBorder="1" applyAlignment="1">
      <alignment horizontal="center" vertical="center" wrapText="1"/>
    </xf>
    <xf numFmtId="181" fontId="22" fillId="4" borderId="40" xfId="1" applyNumberFormat="1" applyFont="1" applyFill="1" applyBorder="1" applyAlignment="1">
      <alignment horizontal="right" vertical="center" wrapText="1"/>
    </xf>
    <xf numFmtId="181" fontId="22" fillId="7" borderId="40" xfId="1" applyNumberFormat="1" applyFont="1" applyFill="1" applyBorder="1" applyAlignment="1">
      <alignment horizontal="right" vertical="center" wrapText="1"/>
    </xf>
    <xf numFmtId="181" fontId="22" fillId="3" borderId="40" xfId="1" applyNumberFormat="1" applyFont="1" applyFill="1" applyBorder="1" applyAlignment="1">
      <alignment horizontal="right" vertical="center" wrapText="1"/>
    </xf>
    <xf numFmtId="0" fontId="18" fillId="0" borderId="0" xfId="1" applyFont="1">
      <alignment vertical="center"/>
    </xf>
    <xf numFmtId="177" fontId="21" fillId="0" borderId="7" xfId="1" applyNumberFormat="1" applyFont="1" applyBorder="1" applyAlignment="1">
      <alignment horizontal="right" vertical="center" wrapText="1"/>
    </xf>
    <xf numFmtId="177" fontId="21" fillId="0" borderId="5" xfId="1" applyNumberFormat="1" applyFont="1" applyBorder="1" applyAlignment="1">
      <alignment horizontal="center" vertical="center" wrapText="1"/>
    </xf>
    <xf numFmtId="181" fontId="21" fillId="4" borderId="7" xfId="1" applyNumberFormat="1" applyFont="1" applyFill="1" applyBorder="1" applyAlignment="1">
      <alignment horizontal="right" vertical="center" wrapText="1"/>
    </xf>
    <xf numFmtId="177" fontId="21" fillId="0" borderId="0" xfId="1" applyNumberFormat="1" applyFont="1" applyAlignment="1">
      <alignment horizontal="center" vertical="center" wrapText="1"/>
    </xf>
    <xf numFmtId="181" fontId="21" fillId="4" borderId="1" xfId="1" applyNumberFormat="1" applyFont="1" applyFill="1" applyBorder="1" applyAlignment="1">
      <alignment horizontal="right" vertical="center" wrapText="1"/>
    </xf>
    <xf numFmtId="181" fontId="21" fillId="4" borderId="0" xfId="1" applyNumberFormat="1" applyFont="1" applyFill="1" applyAlignment="1">
      <alignment horizontal="right" vertical="center" wrapText="1"/>
    </xf>
    <xf numFmtId="0" fontId="23" fillId="3" borderId="41" xfId="1" applyFont="1" applyFill="1" applyBorder="1">
      <alignment vertical="center"/>
    </xf>
    <xf numFmtId="0" fontId="22" fillId="3" borderId="42" xfId="1" applyFont="1" applyFill="1" applyBorder="1" applyAlignment="1">
      <alignment vertical="center" wrapText="1"/>
    </xf>
    <xf numFmtId="0" fontId="23" fillId="3" borderId="43" xfId="1" applyFont="1" applyFill="1" applyBorder="1">
      <alignment vertical="center"/>
    </xf>
    <xf numFmtId="177" fontId="22" fillId="0" borderId="44" xfId="1" applyNumberFormat="1" applyFont="1" applyBorder="1" applyAlignment="1">
      <alignment horizontal="right" vertical="center"/>
    </xf>
    <xf numFmtId="0" fontId="19" fillId="0" borderId="45" xfId="1" applyFont="1" applyBorder="1" applyAlignment="1">
      <alignment horizontal="center" vertical="center" wrapText="1"/>
    </xf>
    <xf numFmtId="181" fontId="22" fillId="3" borderId="46" xfId="1" applyNumberFormat="1" applyFont="1" applyFill="1" applyBorder="1" applyAlignment="1">
      <alignment vertical="center" wrapText="1"/>
    </xf>
    <xf numFmtId="0" fontId="22" fillId="3" borderId="47" xfId="1" applyFont="1" applyFill="1" applyBorder="1" applyAlignment="1">
      <alignment vertical="center" wrapText="1"/>
    </xf>
    <xf numFmtId="177" fontId="22" fillId="3" borderId="46" xfId="1" applyNumberFormat="1" applyFont="1" applyFill="1" applyBorder="1" applyAlignment="1">
      <alignment vertical="center" wrapText="1"/>
    </xf>
    <xf numFmtId="181" fontId="24" fillId="0" borderId="0" xfId="1" applyNumberFormat="1" applyFont="1" applyAlignment="1">
      <alignment vertical="center" wrapText="1"/>
    </xf>
    <xf numFmtId="181" fontId="6" fillId="0" borderId="0" xfId="1" applyNumberFormat="1" applyAlignment="1">
      <alignment vertical="center" wrapText="1"/>
    </xf>
    <xf numFmtId="181" fontId="25" fillId="0" borderId="51" xfId="1" applyNumberFormat="1" applyFont="1" applyBorder="1" applyAlignment="1">
      <alignment horizontal="center" vertical="center" wrapText="1"/>
    </xf>
    <xf numFmtId="181" fontId="24" fillId="0" borderId="52" xfId="1" applyNumberFormat="1" applyFont="1" applyBorder="1" applyAlignment="1">
      <alignment horizontal="center" vertical="center" wrapText="1"/>
    </xf>
    <xf numFmtId="181" fontId="24" fillId="0" borderId="52" xfId="1" applyNumberFormat="1" applyFont="1" applyBorder="1" applyAlignment="1">
      <alignment vertical="center" wrapText="1"/>
    </xf>
    <xf numFmtId="181" fontId="24" fillId="0" borderId="55" xfId="1" applyNumberFormat="1" applyFont="1" applyBorder="1" applyAlignment="1">
      <alignment horizontal="center" vertical="center" wrapText="1"/>
    </xf>
    <xf numFmtId="181" fontId="26" fillId="0" borderId="56" xfId="1" applyNumberFormat="1" applyFont="1" applyBorder="1" applyAlignment="1">
      <alignment vertical="center" wrapText="1"/>
    </xf>
    <xf numFmtId="181" fontId="3" fillId="0" borderId="57" xfId="1" applyNumberFormat="1" applyFont="1" applyBorder="1" applyAlignment="1">
      <alignment horizontal="left" vertical="center" wrapText="1"/>
    </xf>
    <xf numFmtId="181" fontId="3" fillId="0" borderId="58" xfId="1" applyNumberFormat="1" applyFont="1" applyBorder="1" applyAlignment="1">
      <alignment horizontal="left" vertical="center" wrapText="1"/>
    </xf>
    <xf numFmtId="181" fontId="3" fillId="0" borderId="59" xfId="1" applyNumberFormat="1" applyFont="1" applyBorder="1" applyAlignment="1">
      <alignment horizontal="left" vertical="center" wrapText="1"/>
    </xf>
    <xf numFmtId="181" fontId="27" fillId="0" borderId="57" xfId="1" applyNumberFormat="1" applyFont="1" applyBorder="1" applyAlignment="1">
      <alignment horizontal="center" vertical="center" wrapText="1"/>
    </xf>
    <xf numFmtId="181" fontId="27" fillId="0" borderId="60" xfId="1" applyNumberFormat="1" applyFont="1" applyBorder="1" applyAlignment="1">
      <alignment horizontal="center" vertical="center" wrapText="1"/>
    </xf>
    <xf numFmtId="181" fontId="6" fillId="0" borderId="61" xfId="1" applyNumberFormat="1" applyBorder="1" applyAlignment="1">
      <alignment vertical="center" wrapText="1"/>
    </xf>
    <xf numFmtId="181" fontId="26" fillId="0" borderId="62" xfId="1" applyNumberFormat="1" applyFont="1" applyBorder="1" applyAlignment="1">
      <alignment vertical="center" wrapText="1"/>
    </xf>
    <xf numFmtId="181" fontId="14" fillId="0" borderId="1" xfId="1" applyNumberFormat="1" applyFont="1" applyBorder="1" applyAlignment="1">
      <alignment horizontal="left" vertical="center" wrapText="1"/>
    </xf>
    <xf numFmtId="181" fontId="14" fillId="0" borderId="35" xfId="1" applyNumberFormat="1" applyFont="1" applyBorder="1" applyAlignment="1">
      <alignment vertical="center" wrapText="1"/>
    </xf>
    <xf numFmtId="181" fontId="14" fillId="3" borderId="0" xfId="1" applyNumberFormat="1" applyFont="1" applyFill="1" applyAlignment="1">
      <alignment horizontal="center" vertical="center" wrapText="1"/>
    </xf>
    <xf numFmtId="181" fontId="28" fillId="3" borderId="1" xfId="1" applyNumberFormat="1" applyFont="1" applyFill="1" applyBorder="1" applyAlignment="1">
      <alignment horizontal="right" vertical="center" wrapText="1"/>
    </xf>
    <xf numFmtId="181" fontId="29" fillId="3" borderId="2" xfId="1" applyNumberFormat="1" applyFont="1" applyFill="1" applyBorder="1" applyAlignment="1">
      <alignment horizontal="center" vertical="center" wrapText="1"/>
    </xf>
    <xf numFmtId="181" fontId="3" fillId="0" borderId="1" xfId="1" applyNumberFormat="1" applyFont="1" applyBorder="1" applyAlignment="1">
      <alignment horizontal="left" vertical="center" wrapText="1"/>
    </xf>
    <xf numFmtId="181" fontId="17" fillId="0" borderId="2" xfId="1" applyNumberFormat="1" applyFont="1" applyBorder="1" applyAlignment="1">
      <alignment horizontal="center" vertical="center" wrapText="1"/>
    </xf>
    <xf numFmtId="181" fontId="6" fillId="0" borderId="63" xfId="1" applyNumberFormat="1" applyBorder="1" applyAlignment="1">
      <alignment vertical="center" wrapText="1"/>
    </xf>
    <xf numFmtId="181" fontId="26" fillId="0" borderId="62" xfId="1" applyNumberFormat="1" applyFont="1" applyBorder="1" applyAlignment="1">
      <alignment horizontal="center" vertical="center" wrapText="1"/>
    </xf>
    <xf numFmtId="181" fontId="30" fillId="0" borderId="1" xfId="1" applyNumberFormat="1" applyFont="1" applyBorder="1" applyAlignment="1">
      <alignment horizontal="left" vertical="center" wrapText="1"/>
    </xf>
    <xf numFmtId="181" fontId="3" fillId="0" borderId="35" xfId="1" applyNumberFormat="1" applyFont="1" applyBorder="1" applyAlignment="1">
      <alignment vertical="center" wrapText="1"/>
    </xf>
    <xf numFmtId="181" fontId="3" fillId="0" borderId="0" xfId="1" applyNumberFormat="1" applyFont="1" applyAlignment="1">
      <alignment horizontal="center" vertical="center" wrapText="1"/>
    </xf>
    <xf numFmtId="181" fontId="17" fillId="0" borderId="1" xfId="1" applyNumberFormat="1" applyFont="1" applyBorder="1" applyAlignment="1">
      <alignment horizontal="right" vertical="center" wrapText="1"/>
    </xf>
    <xf numFmtId="181" fontId="3" fillId="4" borderId="1" xfId="1" applyNumberFormat="1" applyFont="1" applyFill="1" applyBorder="1" applyAlignment="1">
      <alignment vertical="center" wrapText="1"/>
    </xf>
    <xf numFmtId="181" fontId="17" fillId="4" borderId="2" xfId="1" applyNumberFormat="1" applyFont="1" applyFill="1" applyBorder="1" applyAlignment="1">
      <alignment horizontal="center" vertical="center" wrapText="1"/>
    </xf>
    <xf numFmtId="181" fontId="31" fillId="4" borderId="63" xfId="1" applyNumberFormat="1" applyFont="1" applyFill="1" applyBorder="1" applyAlignment="1">
      <alignment vertical="center" wrapText="1"/>
    </xf>
    <xf numFmtId="181" fontId="3" fillId="0" borderId="0" xfId="1" applyNumberFormat="1" applyFont="1" applyAlignment="1">
      <alignment vertical="center" wrapText="1"/>
    </xf>
    <xf numFmtId="181" fontId="26" fillId="0" borderId="64" xfId="1" applyNumberFormat="1" applyFont="1" applyBorder="1" applyAlignment="1">
      <alignment horizontal="center" vertical="center" wrapText="1"/>
    </xf>
    <xf numFmtId="181" fontId="3" fillId="0" borderId="65" xfId="1" applyNumberFormat="1" applyFont="1" applyBorder="1" applyAlignment="1">
      <alignment horizontal="left" vertical="center" wrapText="1"/>
    </xf>
    <xf numFmtId="181" fontId="3" fillId="0" borderId="66" xfId="1" applyNumberFormat="1" applyFont="1" applyBorder="1" applyAlignment="1">
      <alignment vertical="center" wrapText="1"/>
    </xf>
    <xf numFmtId="181" fontId="3" fillId="0" borderId="32" xfId="1" applyNumberFormat="1" applyFont="1" applyBorder="1" applyAlignment="1">
      <alignment vertical="center" wrapText="1"/>
    </xf>
    <xf numFmtId="181" fontId="17" fillId="0" borderId="65" xfId="1" applyNumberFormat="1" applyFont="1" applyBorder="1" applyAlignment="1">
      <alignment horizontal="right" vertical="center" wrapText="1"/>
    </xf>
    <xf numFmtId="181" fontId="17" fillId="0" borderId="67" xfId="1" applyNumberFormat="1" applyFont="1" applyBorder="1" applyAlignment="1">
      <alignment horizontal="center" vertical="center" wrapText="1"/>
    </xf>
    <xf numFmtId="181" fontId="3" fillId="4" borderId="65" xfId="1" applyNumberFormat="1" applyFont="1" applyFill="1" applyBorder="1" applyAlignment="1">
      <alignment vertical="center" wrapText="1"/>
    </xf>
    <xf numFmtId="181" fontId="17" fillId="4" borderId="67" xfId="1" applyNumberFormat="1" applyFont="1" applyFill="1" applyBorder="1" applyAlignment="1">
      <alignment horizontal="center" vertical="center" wrapText="1"/>
    </xf>
    <xf numFmtId="181" fontId="31" fillId="4" borderId="68" xfId="1" applyNumberFormat="1" applyFont="1" applyFill="1" applyBorder="1" applyAlignment="1">
      <alignment vertical="center" wrapText="1"/>
    </xf>
    <xf numFmtId="181" fontId="31" fillId="0" borderId="63" xfId="1" applyNumberFormat="1" applyFont="1" applyBorder="1" applyAlignment="1">
      <alignment vertical="center" wrapText="1"/>
    </xf>
    <xf numFmtId="181" fontId="32" fillId="0" borderId="1" xfId="1" applyNumberFormat="1" applyFont="1" applyBorder="1" applyAlignment="1">
      <alignment horizontal="left" vertical="center" wrapText="1"/>
    </xf>
    <xf numFmtId="181" fontId="33" fillId="3" borderId="2" xfId="1" applyNumberFormat="1" applyFont="1" applyFill="1" applyBorder="1" applyAlignment="1">
      <alignment horizontal="center" vertical="center" wrapText="1"/>
    </xf>
    <xf numFmtId="181" fontId="16" fillId="0" borderId="2" xfId="1" applyNumberFormat="1" applyFont="1" applyBorder="1" applyAlignment="1">
      <alignment horizontal="center" vertical="center" wrapText="1"/>
    </xf>
    <xf numFmtId="181" fontId="26" fillId="0" borderId="69" xfId="1" applyNumberFormat="1" applyFont="1" applyBorder="1" applyAlignment="1">
      <alignment horizontal="center" vertical="center" wrapText="1"/>
    </xf>
    <xf numFmtId="181" fontId="3" fillId="0" borderId="70" xfId="1" applyNumberFormat="1" applyFont="1" applyBorder="1" applyAlignment="1">
      <alignment horizontal="left" vertical="center" wrapText="1"/>
    </xf>
    <xf numFmtId="181" fontId="3" fillId="0" borderId="71" xfId="1" applyNumberFormat="1" applyFont="1" applyBorder="1" applyAlignment="1">
      <alignment vertical="center" wrapText="1"/>
    </xf>
    <xf numFmtId="181" fontId="3" fillId="0" borderId="72" xfId="1" applyNumberFormat="1" applyFont="1" applyBorder="1" applyAlignment="1">
      <alignment vertical="center" wrapText="1"/>
    </xf>
    <xf numFmtId="181" fontId="17" fillId="0" borderId="70" xfId="1" applyNumberFormat="1" applyFont="1" applyBorder="1" applyAlignment="1">
      <alignment horizontal="right" vertical="center" wrapText="1"/>
    </xf>
    <xf numFmtId="181" fontId="17" fillId="0" borderId="73" xfId="1" applyNumberFormat="1" applyFont="1" applyBorder="1" applyAlignment="1">
      <alignment horizontal="center" vertical="center" wrapText="1"/>
    </xf>
    <xf numFmtId="181" fontId="3" fillId="4" borderId="70" xfId="1" applyNumberFormat="1" applyFont="1" applyFill="1" applyBorder="1" applyAlignment="1">
      <alignment vertical="center" wrapText="1"/>
    </xf>
    <xf numFmtId="181" fontId="17" fillId="4" borderId="73" xfId="1" applyNumberFormat="1" applyFont="1" applyFill="1" applyBorder="1" applyAlignment="1">
      <alignment horizontal="center" vertical="center" wrapText="1"/>
    </xf>
    <xf numFmtId="181" fontId="14" fillId="0" borderId="57" xfId="1" applyNumberFormat="1" applyFont="1" applyBorder="1" applyAlignment="1">
      <alignment horizontal="left" vertical="center" wrapText="1"/>
    </xf>
    <xf numFmtId="181" fontId="3" fillId="0" borderId="58" xfId="1" applyNumberFormat="1" applyFont="1" applyBorder="1" applyAlignment="1">
      <alignment vertical="center" wrapText="1"/>
    </xf>
    <xf numFmtId="181" fontId="3" fillId="0" borderId="59" xfId="1" applyNumberFormat="1" applyFont="1" applyBorder="1" applyAlignment="1">
      <alignment vertical="center" wrapText="1"/>
    </xf>
    <xf numFmtId="181" fontId="17" fillId="0" borderId="57" xfId="1" applyNumberFormat="1" applyFont="1" applyBorder="1" applyAlignment="1">
      <alignment horizontal="right" vertical="center" wrapText="1"/>
    </xf>
    <xf numFmtId="181" fontId="16" fillId="0" borderId="60" xfId="1" applyNumberFormat="1" applyFont="1" applyBorder="1" applyAlignment="1">
      <alignment horizontal="center" vertical="center" wrapText="1"/>
    </xf>
    <xf numFmtId="181" fontId="3" fillId="0" borderId="57" xfId="1" applyNumberFormat="1" applyFont="1" applyBorder="1" applyAlignment="1">
      <alignment vertical="center" wrapText="1"/>
    </xf>
    <xf numFmtId="181" fontId="31" fillId="0" borderId="61" xfId="1" applyNumberFormat="1" applyFont="1" applyBorder="1" applyAlignment="1">
      <alignment vertical="center" wrapText="1"/>
    </xf>
    <xf numFmtId="181" fontId="14" fillId="0" borderId="1" xfId="1" applyNumberFormat="1" applyFont="1" applyBorder="1" applyAlignment="1">
      <alignment horizontal="justify" vertical="center" wrapText="1"/>
    </xf>
    <xf numFmtId="181" fontId="14" fillId="0" borderId="35" xfId="1" applyNumberFormat="1" applyFont="1" applyBorder="1" applyAlignment="1">
      <alignment horizontal="justify" vertical="center" wrapText="1"/>
    </xf>
    <xf numFmtId="181" fontId="14" fillId="0" borderId="57" xfId="1" applyNumberFormat="1" applyFont="1" applyBorder="1" applyAlignment="1">
      <alignment horizontal="justify" vertical="center" wrapText="1"/>
    </xf>
    <xf numFmtId="181" fontId="14" fillId="0" borderId="58" xfId="1" applyNumberFormat="1" applyFont="1" applyBorder="1" applyAlignment="1">
      <alignment horizontal="justify" vertical="center" wrapText="1"/>
    </xf>
    <xf numFmtId="181" fontId="3" fillId="0" borderId="59" xfId="1" applyNumberFormat="1" applyFont="1" applyBorder="1" applyAlignment="1">
      <alignment horizontal="justify" vertical="center" wrapText="1"/>
    </xf>
    <xf numFmtId="181" fontId="3" fillId="0" borderId="57" xfId="1" applyNumberFormat="1" applyFont="1" applyBorder="1" applyAlignment="1">
      <alignment horizontal="justify" vertical="center" wrapText="1"/>
    </xf>
    <xf numFmtId="181" fontId="29" fillId="3" borderId="1" xfId="1" applyNumberFormat="1" applyFont="1" applyFill="1" applyBorder="1" applyAlignment="1">
      <alignment horizontal="right" vertical="center" wrapText="1"/>
    </xf>
    <xf numFmtId="181" fontId="3" fillId="4" borderId="1" xfId="1" applyNumberFormat="1" applyFont="1" applyFill="1" applyBorder="1" applyAlignment="1">
      <alignment horizontal="right" vertical="center" wrapText="1"/>
    </xf>
    <xf numFmtId="181" fontId="3" fillId="4" borderId="65" xfId="1" applyNumberFormat="1" applyFont="1" applyFill="1" applyBorder="1" applyAlignment="1">
      <alignment horizontal="right" vertical="center" wrapText="1"/>
    </xf>
    <xf numFmtId="181" fontId="32" fillId="0" borderId="1" xfId="1" applyNumberFormat="1" applyFont="1" applyBorder="1" applyAlignment="1">
      <alignment horizontal="justify" vertical="center" wrapText="1"/>
    </xf>
    <xf numFmtId="181" fontId="3" fillId="0" borderId="35" xfId="1" applyNumberFormat="1" applyFont="1" applyBorder="1" applyAlignment="1">
      <alignment horizontal="justify" vertical="center" wrapText="1"/>
    </xf>
    <xf numFmtId="181" fontId="3" fillId="0" borderId="0" xfId="1" applyNumberFormat="1" applyFont="1" applyAlignment="1">
      <alignment horizontal="justify" vertical="center" wrapText="1"/>
    </xf>
    <xf numFmtId="181" fontId="16" fillId="4" borderId="2" xfId="1" applyNumberFormat="1" applyFont="1" applyFill="1" applyBorder="1" applyAlignment="1">
      <alignment horizontal="center" vertical="center" wrapText="1"/>
    </xf>
    <xf numFmtId="181" fontId="3" fillId="0" borderId="1" xfId="1" applyNumberFormat="1" applyFont="1" applyBorder="1" applyAlignment="1">
      <alignment horizontal="justify" vertical="center" wrapText="1"/>
    </xf>
    <xf numFmtId="181" fontId="6" fillId="0" borderId="70" xfId="1" applyNumberFormat="1" applyBorder="1" applyAlignment="1">
      <alignment vertical="center" wrapText="1"/>
    </xf>
    <xf numFmtId="181" fontId="6" fillId="0" borderId="71" xfId="1" applyNumberFormat="1" applyBorder="1" applyAlignment="1">
      <alignment vertical="center" wrapText="1"/>
    </xf>
    <xf numFmtId="181" fontId="6" fillId="0" borderId="74" xfId="1" applyNumberFormat="1" applyBorder="1" applyAlignment="1">
      <alignment vertical="center" wrapText="1"/>
    </xf>
    <xf numFmtId="181" fontId="6" fillId="0" borderId="73" xfId="1" applyNumberFormat="1" applyBorder="1" applyAlignment="1">
      <alignment vertical="center" wrapText="1"/>
    </xf>
    <xf numFmtId="181" fontId="16" fillId="4" borderId="70" xfId="1" applyNumberFormat="1" applyFont="1" applyFill="1" applyBorder="1" applyAlignment="1">
      <alignment horizontal="right" vertical="center" wrapText="1"/>
    </xf>
    <xf numFmtId="181" fontId="6" fillId="4" borderId="73" xfId="1" applyNumberFormat="1" applyFill="1" applyBorder="1" applyAlignment="1">
      <alignment horizontal="center" vertical="center" wrapText="1"/>
    </xf>
    <xf numFmtId="181" fontId="3" fillId="0" borderId="58" xfId="1" applyNumberFormat="1" applyFont="1" applyBorder="1" applyAlignment="1">
      <alignment horizontal="justify" vertical="center" wrapText="1"/>
    </xf>
    <xf numFmtId="181" fontId="14" fillId="3" borderId="21" xfId="1" applyNumberFormat="1" applyFont="1" applyFill="1" applyBorder="1" applyAlignment="1">
      <alignment horizontal="center" vertical="center" wrapText="1"/>
    </xf>
    <xf numFmtId="181" fontId="28" fillId="3" borderId="0" xfId="1" applyNumberFormat="1" applyFont="1" applyFill="1" applyAlignment="1">
      <alignment horizontal="right" vertical="center" wrapText="1"/>
    </xf>
    <xf numFmtId="181" fontId="3" fillId="0" borderId="75" xfId="1" applyNumberFormat="1" applyFont="1" applyBorder="1" applyAlignment="1">
      <alignment horizontal="justify" vertical="center" wrapText="1"/>
    </xf>
    <xf numFmtId="181" fontId="3" fillId="0" borderId="21" xfId="1" applyNumberFormat="1" applyFont="1" applyBorder="1" applyAlignment="1">
      <alignment horizontal="justify" vertical="center" wrapText="1"/>
    </xf>
    <xf numFmtId="181" fontId="17" fillId="0" borderId="0" xfId="1" applyNumberFormat="1" applyFont="1" applyAlignment="1">
      <alignment horizontal="right" vertical="center" wrapText="1"/>
    </xf>
    <xf numFmtId="181" fontId="3" fillId="4" borderId="0" xfId="1" applyNumberFormat="1" applyFont="1" applyFill="1" applyAlignment="1">
      <alignment horizontal="right" vertical="center" wrapText="1"/>
    </xf>
    <xf numFmtId="181" fontId="3" fillId="0" borderId="70" xfId="1" applyNumberFormat="1" applyFont="1" applyBorder="1" applyAlignment="1">
      <alignment horizontal="justify" vertical="center" wrapText="1"/>
    </xf>
    <xf numFmtId="181" fontId="3" fillId="0" borderId="76" xfId="1" applyNumberFormat="1" applyFont="1" applyBorder="1" applyAlignment="1">
      <alignment horizontal="justify" vertical="center" wrapText="1"/>
    </xf>
    <xf numFmtId="181" fontId="3" fillId="0" borderId="74" xfId="1" applyNumberFormat="1" applyFont="1" applyBorder="1" applyAlignment="1">
      <alignment horizontal="justify" vertical="center" wrapText="1"/>
    </xf>
    <xf numFmtId="181" fontId="17" fillId="0" borderId="72" xfId="1" applyNumberFormat="1" applyFont="1" applyBorder="1" applyAlignment="1">
      <alignment horizontal="right" vertical="center" wrapText="1"/>
    </xf>
    <xf numFmtId="181" fontId="16" fillId="0" borderId="73" xfId="1" applyNumberFormat="1" applyFont="1" applyBorder="1" applyAlignment="1">
      <alignment horizontal="center" vertical="center" wrapText="1"/>
    </xf>
    <xf numFmtId="181" fontId="3" fillId="4" borderId="72" xfId="1" applyNumberFormat="1" applyFont="1" applyFill="1" applyBorder="1" applyAlignment="1">
      <alignment horizontal="right" vertical="center" wrapText="1"/>
    </xf>
    <xf numFmtId="181" fontId="16" fillId="4" borderId="73" xfId="1" applyNumberFormat="1" applyFont="1" applyFill="1" applyBorder="1" applyAlignment="1">
      <alignment horizontal="center" vertical="center" wrapText="1"/>
    </xf>
    <xf numFmtId="181" fontId="33" fillId="3" borderId="77" xfId="1" applyNumberFormat="1" applyFont="1" applyFill="1" applyBorder="1" applyAlignment="1">
      <alignment vertical="center" wrapText="1"/>
    </xf>
    <xf numFmtId="181" fontId="33" fillId="8" borderId="79" xfId="1" applyNumberFormat="1" applyFont="1" applyFill="1" applyBorder="1" applyAlignment="1">
      <alignment vertical="center" wrapText="1"/>
    </xf>
    <xf numFmtId="181" fontId="35" fillId="0" borderId="80" xfId="1" applyNumberFormat="1" applyFont="1" applyBorder="1" applyAlignment="1">
      <alignment vertical="center" wrapText="1"/>
    </xf>
    <xf numFmtId="181" fontId="33" fillId="0" borderId="0" xfId="1" applyNumberFormat="1" applyFont="1" applyAlignment="1">
      <alignment horizontal="right" vertical="center" wrapText="1"/>
    </xf>
    <xf numFmtId="181" fontId="33" fillId="0" borderId="0" xfId="1" applyNumberFormat="1" applyFont="1" applyAlignment="1">
      <alignment horizontal="center" vertical="center" wrapText="1"/>
    </xf>
    <xf numFmtId="181" fontId="33" fillId="3" borderId="47" xfId="1" applyNumberFormat="1" applyFont="1" applyFill="1" applyBorder="1" applyAlignment="1">
      <alignment horizontal="center" vertical="center" wrapText="1"/>
    </xf>
    <xf numFmtId="181" fontId="33" fillId="8" borderId="81" xfId="1" applyNumberFormat="1" applyFont="1" applyFill="1" applyBorder="1" applyAlignment="1">
      <alignment horizontal="center" vertical="center" wrapText="1"/>
    </xf>
    <xf numFmtId="181" fontId="35" fillId="0" borderId="22" xfId="1" applyNumberFormat="1" applyFont="1" applyBorder="1" applyAlignment="1">
      <alignment vertical="center" wrapText="1"/>
    </xf>
    <xf numFmtId="181" fontId="33" fillId="0" borderId="0" xfId="1" applyNumberFormat="1" applyFont="1" applyAlignment="1">
      <alignment horizontal="right" wrapText="1"/>
    </xf>
    <xf numFmtId="181" fontId="33" fillId="0" borderId="0" xfId="1" applyNumberFormat="1" applyFont="1" applyAlignment="1">
      <alignment horizontal="left" wrapText="1"/>
    </xf>
    <xf numFmtId="181" fontId="32" fillId="3" borderId="39" xfId="1" applyNumberFormat="1" applyFont="1" applyFill="1" applyBorder="1" applyAlignment="1">
      <alignment vertical="center" wrapText="1"/>
    </xf>
    <xf numFmtId="181" fontId="32" fillId="8" borderId="82" xfId="1" applyNumberFormat="1" applyFont="1" applyFill="1" applyBorder="1" applyAlignment="1">
      <alignment vertical="center" wrapText="1"/>
    </xf>
    <xf numFmtId="181" fontId="36" fillId="0" borderId="23" xfId="1" applyNumberFormat="1" applyFont="1" applyBorder="1" applyAlignment="1">
      <alignment vertical="center" wrapText="1"/>
    </xf>
    <xf numFmtId="0" fontId="6" fillId="0" borderId="0" xfId="1" applyAlignment="1">
      <alignment horizontal="center" vertical="center"/>
    </xf>
    <xf numFmtId="0" fontId="6" fillId="0" borderId="0" xfId="1">
      <alignment vertical="center"/>
    </xf>
    <xf numFmtId="0" fontId="38" fillId="0" borderId="50" xfId="1" applyFont="1" applyBorder="1" applyAlignment="1">
      <alignment vertical="center" wrapText="1"/>
    </xf>
    <xf numFmtId="0" fontId="6" fillId="0" borderId="0" xfId="1" applyAlignment="1">
      <alignment vertical="center" wrapText="1"/>
    </xf>
    <xf numFmtId="0" fontId="24" fillId="0" borderId="25" xfId="1" applyFont="1" applyBorder="1" applyAlignment="1">
      <alignment horizontal="center" vertical="center"/>
    </xf>
    <xf numFmtId="0" fontId="24" fillId="0" borderId="25" xfId="1" applyFont="1" applyBorder="1" applyAlignment="1">
      <alignment horizontal="center" vertical="center" wrapText="1"/>
    </xf>
    <xf numFmtId="0" fontId="40" fillId="0" borderId="27" xfId="1" applyFont="1" applyBorder="1" applyAlignment="1">
      <alignment horizontal="center" vertical="center"/>
    </xf>
    <xf numFmtId="0" fontId="41" fillId="0" borderId="27" xfId="1" applyFont="1" applyBorder="1" applyAlignment="1">
      <alignment vertical="center" wrapText="1"/>
    </xf>
    <xf numFmtId="177" fontId="41" fillId="4" borderId="27" xfId="1" applyNumberFormat="1" applyFont="1" applyFill="1" applyBorder="1">
      <alignment vertical="center"/>
    </xf>
    <xf numFmtId="177" fontId="41" fillId="3" borderId="27" xfId="1" applyNumberFormat="1" applyFont="1" applyFill="1" applyBorder="1">
      <alignment vertical="center"/>
    </xf>
    <xf numFmtId="0" fontId="41" fillId="0" borderId="27" xfId="1" applyFont="1" applyBorder="1" applyAlignment="1">
      <alignment horizontal="center" vertical="center"/>
    </xf>
    <xf numFmtId="0" fontId="6" fillId="0" borderId="24" xfId="1" applyBorder="1" applyAlignment="1">
      <alignment horizontal="center" vertical="center"/>
    </xf>
    <xf numFmtId="0" fontId="6" fillId="0" borderId="24" xfId="1" applyBorder="1" applyAlignment="1">
      <alignment vertical="center" wrapText="1"/>
    </xf>
    <xf numFmtId="177" fontId="42" fillId="4" borderId="24" xfId="1" applyNumberFormat="1" applyFont="1" applyFill="1" applyBorder="1">
      <alignment vertical="center"/>
    </xf>
    <xf numFmtId="177" fontId="42" fillId="3" borderId="83" xfId="1" applyNumberFormat="1" applyFont="1" applyFill="1" applyBorder="1">
      <alignment vertical="center"/>
    </xf>
    <xf numFmtId="0" fontId="42" fillId="0" borderId="24" xfId="1" applyFont="1" applyBorder="1" applyAlignment="1">
      <alignment horizontal="left" vertical="center"/>
    </xf>
    <xf numFmtId="0" fontId="42" fillId="0" borderId="24" xfId="1" applyFont="1" applyBorder="1" applyAlignment="1">
      <alignment horizontal="center" vertical="center"/>
    </xf>
    <xf numFmtId="0" fontId="6" fillId="0" borderId="25" xfId="1" applyBorder="1" applyAlignment="1">
      <alignment horizontal="center" vertical="center"/>
    </xf>
    <xf numFmtId="0" fontId="6" fillId="0" borderId="25" xfId="1" applyBorder="1" applyAlignment="1">
      <alignment vertical="center" wrapText="1"/>
    </xf>
    <xf numFmtId="177" fontId="42" fillId="4" borderId="25" xfId="1" applyNumberFormat="1" applyFont="1" applyFill="1" applyBorder="1">
      <alignment vertical="center"/>
    </xf>
    <xf numFmtId="177" fontId="42" fillId="3" borderId="25" xfId="1" applyNumberFormat="1" applyFont="1" applyFill="1" applyBorder="1">
      <alignment vertical="center"/>
    </xf>
    <xf numFmtId="0" fontId="42" fillId="0" borderId="25" xfId="1" applyFont="1" applyBorder="1" applyAlignment="1">
      <alignment horizontal="left" vertical="center"/>
    </xf>
    <xf numFmtId="0" fontId="42" fillId="0" borderId="25" xfId="1" applyFont="1" applyBorder="1" applyAlignment="1">
      <alignment horizontal="center" vertical="center"/>
    </xf>
    <xf numFmtId="177" fontId="6" fillId="0" borderId="0" xfId="1" applyNumberFormat="1">
      <alignment vertical="center"/>
    </xf>
    <xf numFmtId="0" fontId="37" fillId="3" borderId="31" xfId="1" applyFont="1" applyFill="1" applyBorder="1" applyAlignment="1">
      <alignment horizontal="center" vertical="center"/>
    </xf>
    <xf numFmtId="177" fontId="6" fillId="0" borderId="0" xfId="1" applyNumberFormat="1" applyAlignment="1">
      <alignment horizontal="center" vertical="center"/>
    </xf>
    <xf numFmtId="0" fontId="45" fillId="0" borderId="0" xfId="0" applyFont="1"/>
    <xf numFmtId="0" fontId="45" fillId="0" borderId="0" xfId="0" applyFont="1" applyAlignment="1">
      <alignment horizontal="center" vertical="center"/>
    </xf>
    <xf numFmtId="0" fontId="45" fillId="0" borderId="0" xfId="0" applyFont="1" applyAlignment="1">
      <alignment vertical="center"/>
    </xf>
    <xf numFmtId="0" fontId="47" fillId="0" borderId="0" xfId="0" applyFont="1" applyAlignment="1">
      <alignment horizontal="right" vertical="center"/>
    </xf>
    <xf numFmtId="0" fontId="48" fillId="0" borderId="0" xfId="0" applyFont="1" applyAlignment="1">
      <alignment horizontal="center" vertical="center"/>
    </xf>
    <xf numFmtId="0" fontId="47" fillId="0" borderId="0" xfId="0" applyFont="1" applyAlignment="1">
      <alignment vertical="center"/>
    </xf>
    <xf numFmtId="0" fontId="45" fillId="0" borderId="25" xfId="0" applyFont="1" applyBorder="1" applyAlignment="1">
      <alignment vertical="center"/>
    </xf>
    <xf numFmtId="0" fontId="49" fillId="0" borderId="0" xfId="0" applyFont="1"/>
    <xf numFmtId="0" fontId="46" fillId="0" borderId="0" xfId="0" applyFont="1" applyAlignment="1">
      <alignment horizontal="center" vertical="center"/>
    </xf>
    <xf numFmtId="0" fontId="46" fillId="0" borderId="0" xfId="0" applyFont="1" applyAlignment="1">
      <alignment horizontal="justify" vertical="center"/>
    </xf>
    <xf numFmtId="0" fontId="33" fillId="0" borderId="0" xfId="0" applyFont="1"/>
    <xf numFmtId="0" fontId="33" fillId="0" borderId="0" xfId="0" applyFont="1" applyAlignment="1">
      <alignment vertical="top"/>
    </xf>
    <xf numFmtId="0" fontId="33" fillId="0" borderId="0" xfId="0" applyFont="1" applyAlignment="1">
      <alignment horizontal="right" vertical="top" wrapText="1"/>
    </xf>
    <xf numFmtId="0" fontId="50" fillId="0" borderId="0" xfId="0" applyFont="1" applyAlignment="1">
      <alignment vertical="top"/>
    </xf>
    <xf numFmtId="0" fontId="50" fillId="0" borderId="0" xfId="0" applyFont="1"/>
    <xf numFmtId="0" fontId="46" fillId="0" borderId="0" xfId="0" applyFont="1" applyAlignment="1">
      <alignment vertical="top"/>
    </xf>
    <xf numFmtId="0" fontId="47" fillId="0" borderId="0" xfId="0" applyFont="1" applyAlignment="1">
      <alignment vertical="top"/>
    </xf>
    <xf numFmtId="0" fontId="46" fillId="0" borderId="0" xfId="0" applyFont="1"/>
    <xf numFmtId="0" fontId="45" fillId="0" borderId="25" xfId="0" applyFont="1" applyBorder="1" applyAlignment="1">
      <alignment horizontal="left" vertical="center"/>
    </xf>
    <xf numFmtId="0" fontId="55" fillId="0" borderId="0" xfId="0" applyFont="1" applyAlignment="1">
      <alignment vertical="center"/>
    </xf>
    <xf numFmtId="0" fontId="56" fillId="0" borderId="0" xfId="0" applyFont="1" applyAlignment="1">
      <alignment vertical="center"/>
    </xf>
    <xf numFmtId="0" fontId="45" fillId="0" borderId="0" xfId="0" applyFont="1" applyAlignment="1">
      <alignment horizontal="distributed" vertical="center"/>
    </xf>
    <xf numFmtId="0" fontId="45" fillId="0" borderId="0" xfId="0" applyFont="1" applyAlignment="1">
      <alignment vertical="center" wrapText="1"/>
    </xf>
    <xf numFmtId="0" fontId="45" fillId="0" borderId="25" xfId="0" applyFont="1" applyBorder="1" applyAlignment="1">
      <alignment horizontal="left" vertical="center" wrapText="1"/>
    </xf>
    <xf numFmtId="0" fontId="45" fillId="0" borderId="25" xfId="0" quotePrefix="1" applyFont="1" applyBorder="1" applyAlignment="1">
      <alignment horizontal="left" vertical="center"/>
    </xf>
    <xf numFmtId="0" fontId="45" fillId="0" borderId="0" xfId="0" applyFont="1" applyAlignment="1">
      <alignment horizontal="center" vertical="center" shrinkToFit="1"/>
    </xf>
    <xf numFmtId="0" fontId="45" fillId="0" borderId="0" xfId="0" applyFont="1" applyAlignment="1">
      <alignment vertical="center" shrinkToFit="1"/>
    </xf>
    <xf numFmtId="0" fontId="46" fillId="0" borderId="0" xfId="0" applyFont="1" applyAlignment="1">
      <alignment vertical="center"/>
    </xf>
    <xf numFmtId="176" fontId="45" fillId="0" borderId="0" xfId="0" applyNumberFormat="1" applyFont="1" applyAlignment="1" applyProtection="1">
      <alignment vertical="center"/>
      <protection locked="0"/>
    </xf>
    <xf numFmtId="0" fontId="58" fillId="0" borderId="0" xfId="7" applyAlignment="1">
      <alignment wrapText="1"/>
    </xf>
    <xf numFmtId="0" fontId="65" fillId="0" borderId="0" xfId="9" applyFont="1"/>
    <xf numFmtId="0" fontId="65" fillId="0" borderId="0" xfId="9" applyFont="1" applyAlignment="1">
      <alignment horizontal="center"/>
    </xf>
    <xf numFmtId="0" fontId="65" fillId="0" borderId="0" xfId="9" applyFont="1" applyAlignment="1">
      <alignment horizontal="center" vertical="center"/>
    </xf>
    <xf numFmtId="0" fontId="63" fillId="0" borderId="0" xfId="9"/>
    <xf numFmtId="0" fontId="66" fillId="0" borderId="0" xfId="9" applyFont="1"/>
    <xf numFmtId="0" fontId="58" fillId="0" borderId="0" xfId="7"/>
    <xf numFmtId="0" fontId="63" fillId="0" borderId="0" xfId="9" applyAlignment="1">
      <alignment horizontal="center"/>
    </xf>
    <xf numFmtId="0" fontId="65" fillId="0" borderId="0" xfId="11" applyFont="1" applyProtection="1">
      <alignment vertical="top"/>
    </xf>
    <xf numFmtId="0" fontId="63" fillId="0" borderId="110" xfId="9" applyBorder="1" applyAlignment="1">
      <alignment horizontal="center" vertical="center"/>
    </xf>
    <xf numFmtId="0" fontId="63" fillId="0" borderId="114" xfId="9" applyBorder="1"/>
    <xf numFmtId="184" fontId="71" fillId="11" borderId="115" xfId="9" applyNumberFormat="1" applyFont="1" applyFill="1" applyBorder="1" applyAlignment="1">
      <alignment horizontal="center" vertical="center"/>
    </xf>
    <xf numFmtId="184" fontId="71" fillId="11" borderId="0" xfId="9" applyNumberFormat="1" applyFont="1" applyFill="1" applyAlignment="1">
      <alignment horizontal="center" vertical="center"/>
    </xf>
    <xf numFmtId="184" fontId="71" fillId="11" borderId="109" xfId="9" applyNumberFormat="1" applyFont="1" applyFill="1" applyBorder="1" applyAlignment="1">
      <alignment horizontal="center" vertical="center"/>
    </xf>
    <xf numFmtId="0" fontId="72" fillId="12" borderId="112" xfId="9" applyFont="1" applyFill="1" applyBorder="1" applyAlignment="1">
      <alignment horizontal="left" vertical="center" indent="1"/>
    </xf>
    <xf numFmtId="0" fontId="72" fillId="12" borderId="112" xfId="9" applyFont="1" applyFill="1" applyBorder="1" applyAlignment="1">
      <alignment horizontal="center" vertical="center" wrapText="1"/>
    </xf>
    <xf numFmtId="0" fontId="73" fillId="13" borderId="116" xfId="9" applyFont="1" applyFill="1" applyBorder="1" applyAlignment="1">
      <alignment horizontal="center" vertical="center" shrinkToFit="1"/>
    </xf>
    <xf numFmtId="0" fontId="63" fillId="0" borderId="0" xfId="9" applyAlignment="1">
      <alignment wrapText="1"/>
    </xf>
    <xf numFmtId="0" fontId="63" fillId="0" borderId="117" xfId="9" applyBorder="1" applyAlignment="1">
      <alignment vertical="center"/>
    </xf>
    <xf numFmtId="0" fontId="74" fillId="14" borderId="118" xfId="9" applyFont="1" applyFill="1" applyBorder="1" applyAlignment="1">
      <alignment horizontal="left" vertical="center" indent="1"/>
    </xf>
    <xf numFmtId="0" fontId="63" fillId="14" borderId="118" xfId="15" applyFill="1">
      <alignment horizontal="center" vertical="center"/>
    </xf>
    <xf numFmtId="9" fontId="75" fillId="14" borderId="118" xfId="16" applyFont="1" applyFill="1" applyBorder="1" applyAlignment="1">
      <alignment horizontal="center" vertical="center"/>
    </xf>
    <xf numFmtId="185" fontId="63" fillId="14" borderId="118" xfId="9" applyNumberFormat="1" applyFill="1" applyBorder="1" applyAlignment="1">
      <alignment horizontal="center" vertical="center"/>
    </xf>
    <xf numFmtId="185" fontId="75" fillId="14" borderId="118" xfId="9" applyNumberFormat="1" applyFont="1" applyFill="1" applyBorder="1" applyAlignment="1">
      <alignment horizontal="center" vertical="center"/>
    </xf>
    <xf numFmtId="0" fontId="75" fillId="0" borderId="118" xfId="9" applyFont="1" applyBorder="1" applyAlignment="1">
      <alignment horizontal="center" vertical="center"/>
    </xf>
    <xf numFmtId="0" fontId="63" fillId="0" borderId="0" xfId="9" applyAlignment="1">
      <alignment vertical="center"/>
    </xf>
    <xf numFmtId="0" fontId="63" fillId="4" borderId="118" xfId="17" applyFill="1">
      <alignment horizontal="left" vertical="center" indent="2"/>
    </xf>
    <xf numFmtId="0" fontId="63" fillId="4" borderId="118" xfId="15" applyFill="1">
      <alignment horizontal="center" vertical="center"/>
    </xf>
    <xf numFmtId="9" fontId="75" fillId="4" borderId="118" xfId="16" applyFont="1" applyFill="1" applyBorder="1" applyAlignment="1">
      <alignment horizontal="center" vertical="center"/>
    </xf>
    <xf numFmtId="185" fontId="63" fillId="4" borderId="118" xfId="18" applyFill="1">
      <alignment horizontal="center" vertical="center"/>
    </xf>
    <xf numFmtId="0" fontId="63" fillId="0" borderId="117" xfId="9" applyBorder="1" applyAlignment="1">
      <alignment horizontal="right" vertical="center"/>
    </xf>
    <xf numFmtId="0" fontId="74" fillId="15" borderId="118" xfId="9" applyFont="1" applyFill="1" applyBorder="1" applyAlignment="1">
      <alignment horizontal="left" vertical="center" indent="1"/>
    </xf>
    <xf numFmtId="0" fontId="63" fillId="15" borderId="118" xfId="15" applyFill="1">
      <alignment horizontal="center" vertical="center"/>
    </xf>
    <xf numFmtId="9" fontId="75" fillId="15" borderId="118" xfId="16" applyFont="1" applyFill="1" applyBorder="1" applyAlignment="1">
      <alignment horizontal="center" vertical="center"/>
    </xf>
    <xf numFmtId="185" fontId="63" fillId="15" borderId="118" xfId="9" applyNumberFormat="1" applyFill="1" applyBorder="1" applyAlignment="1">
      <alignment horizontal="center" vertical="center"/>
    </xf>
    <xf numFmtId="185" fontId="75" fillId="15" borderId="118" xfId="9" applyNumberFormat="1" applyFont="1" applyFill="1" applyBorder="1" applyAlignment="1">
      <alignment horizontal="center" vertical="center"/>
    </xf>
    <xf numFmtId="0" fontId="63" fillId="16" borderId="118" xfId="17" applyFill="1">
      <alignment horizontal="left" vertical="center" indent="2"/>
    </xf>
    <xf numFmtId="0" fontId="63" fillId="16" borderId="118" xfId="15" applyFill="1">
      <alignment horizontal="center" vertical="center"/>
    </xf>
    <xf numFmtId="9" fontId="75" fillId="16" borderId="118" xfId="16" applyFont="1" applyFill="1" applyBorder="1" applyAlignment="1">
      <alignment horizontal="center" vertical="center"/>
    </xf>
    <xf numFmtId="185" fontId="63" fillId="16" borderId="118" xfId="18" applyFill="1">
      <alignment horizontal="center" vertical="center"/>
    </xf>
    <xf numFmtId="0" fontId="74" fillId="17" borderId="118" xfId="9" applyFont="1" applyFill="1" applyBorder="1" applyAlignment="1">
      <alignment horizontal="left" vertical="center" indent="1"/>
    </xf>
    <xf numFmtId="0" fontId="63" fillId="17" borderId="118" xfId="15" applyFill="1">
      <alignment horizontal="center" vertical="center"/>
    </xf>
    <xf numFmtId="9" fontId="75" fillId="17" borderId="118" xfId="16" applyFont="1" applyFill="1" applyBorder="1" applyAlignment="1">
      <alignment horizontal="center" vertical="center"/>
    </xf>
    <xf numFmtId="185" fontId="63" fillId="17" borderId="118" xfId="9" applyNumberFormat="1" applyFill="1" applyBorder="1" applyAlignment="1">
      <alignment horizontal="center" vertical="center"/>
    </xf>
    <xf numFmtId="185" fontId="75" fillId="17" borderId="118" xfId="9" applyNumberFormat="1" applyFont="1" applyFill="1" applyBorder="1" applyAlignment="1">
      <alignment horizontal="center" vertical="center"/>
    </xf>
    <xf numFmtId="0" fontId="63" fillId="18" borderId="118" xfId="17" applyFill="1">
      <alignment horizontal="left" vertical="center" indent="2"/>
    </xf>
    <xf numFmtId="0" fontId="63" fillId="18" borderId="118" xfId="15" applyFill="1">
      <alignment horizontal="center" vertical="center"/>
    </xf>
    <xf numFmtId="9" fontId="75" fillId="18" borderId="118" xfId="16" applyFont="1" applyFill="1" applyBorder="1" applyAlignment="1">
      <alignment horizontal="center" vertical="center"/>
    </xf>
    <xf numFmtId="185" fontId="63" fillId="18" borderId="118" xfId="18" applyFill="1">
      <alignment horizontal="center" vertical="center"/>
    </xf>
    <xf numFmtId="0" fontId="74" fillId="19" borderId="118" xfId="9" applyFont="1" applyFill="1" applyBorder="1" applyAlignment="1">
      <alignment horizontal="left" vertical="center" indent="1"/>
    </xf>
    <xf numFmtId="0" fontId="63" fillId="19" borderId="118" xfId="15" applyFill="1">
      <alignment horizontal="center" vertical="center"/>
    </xf>
    <xf numFmtId="9" fontId="75" fillId="19" borderId="118" xfId="16" applyFont="1" applyFill="1" applyBorder="1" applyAlignment="1">
      <alignment horizontal="center" vertical="center"/>
    </xf>
    <xf numFmtId="185" fontId="63" fillId="19" borderId="118" xfId="9" applyNumberFormat="1" applyFill="1" applyBorder="1" applyAlignment="1">
      <alignment horizontal="center" vertical="center"/>
    </xf>
    <xf numFmtId="185" fontId="75" fillId="19" borderId="118" xfId="9" applyNumberFormat="1" applyFont="1" applyFill="1" applyBorder="1" applyAlignment="1">
      <alignment horizontal="center" vertical="center"/>
    </xf>
    <xf numFmtId="0" fontId="63" fillId="8" borderId="118" xfId="17" applyFill="1">
      <alignment horizontal="left" vertical="center" indent="2"/>
    </xf>
    <xf numFmtId="0" fontId="63" fillId="8" borderId="118" xfId="15" applyFill="1">
      <alignment horizontal="center" vertical="center"/>
    </xf>
    <xf numFmtId="9" fontId="75" fillId="8" borderId="118" xfId="16" applyFont="1" applyFill="1" applyBorder="1" applyAlignment="1">
      <alignment horizontal="center" vertical="center"/>
    </xf>
    <xf numFmtId="185" fontId="63" fillId="8" borderId="118" xfId="18" applyFill="1">
      <alignment horizontal="center" vertical="center"/>
    </xf>
    <xf numFmtId="0" fontId="63" fillId="0" borderId="118" xfId="17">
      <alignment horizontal="left" vertical="center" indent="2"/>
    </xf>
    <xf numFmtId="0" fontId="63" fillId="0" borderId="118" xfId="15">
      <alignment horizontal="center" vertical="center"/>
    </xf>
    <xf numFmtId="9" fontId="75" fillId="0" borderId="118" xfId="16" applyFont="1" applyBorder="1" applyAlignment="1">
      <alignment horizontal="center" vertical="center"/>
    </xf>
    <xf numFmtId="185" fontId="63" fillId="0" borderId="118" xfId="18">
      <alignment horizontal="center" vertical="center"/>
    </xf>
    <xf numFmtId="0" fontId="76" fillId="20" borderId="118" xfId="9" applyFont="1" applyFill="1" applyBorder="1" applyAlignment="1">
      <alignment horizontal="left" vertical="center" indent="1"/>
    </xf>
    <xf numFmtId="0" fontId="76" fillId="20" borderId="118" xfId="9" applyFont="1" applyFill="1" applyBorder="1" applyAlignment="1">
      <alignment horizontal="center" vertical="center"/>
    </xf>
    <xf numFmtId="9" fontId="75" fillId="20" borderId="118" xfId="16" applyFont="1" applyFill="1" applyBorder="1" applyAlignment="1">
      <alignment horizontal="center" vertical="center"/>
    </xf>
    <xf numFmtId="185" fontId="77" fillId="20" borderId="118" xfId="9" applyNumberFormat="1" applyFont="1" applyFill="1" applyBorder="1" applyAlignment="1">
      <alignment horizontal="left" vertical="center"/>
    </xf>
    <xf numFmtId="185" fontId="75" fillId="20" borderId="118" xfId="9" applyNumberFormat="1" applyFont="1" applyFill="1" applyBorder="1" applyAlignment="1">
      <alignment horizontal="center" vertical="center"/>
    </xf>
    <xf numFmtId="0" fontId="75" fillId="20" borderId="118" xfId="9" applyFont="1" applyFill="1" applyBorder="1" applyAlignment="1">
      <alignment horizontal="center" vertical="center"/>
    </xf>
    <xf numFmtId="0" fontId="63" fillId="20" borderId="117" xfId="9" applyFill="1" applyBorder="1" applyAlignment="1">
      <alignment vertical="center"/>
    </xf>
    <xf numFmtId="0" fontId="63" fillId="0" borderId="0" xfId="9" applyAlignment="1">
      <alignment horizontal="right" vertical="center"/>
    </xf>
    <xf numFmtId="0" fontId="78" fillId="0" borderId="0" xfId="9" applyFont="1"/>
    <xf numFmtId="0" fontId="58" fillId="0" borderId="0" xfId="9" applyFont="1" applyAlignment="1">
      <alignment horizontal="center"/>
    </xf>
    <xf numFmtId="0" fontId="77" fillId="0" borderId="0" xfId="11" applyFont="1" applyAlignment="1" applyProtection="1"/>
    <xf numFmtId="0" fontId="79" fillId="0" borderId="0" xfId="0" applyFont="1"/>
    <xf numFmtId="0" fontId="83" fillId="3" borderId="0" xfId="2" applyFont="1" applyFill="1"/>
    <xf numFmtId="0" fontId="83" fillId="0" borderId="0" xfId="2" applyFont="1"/>
    <xf numFmtId="0" fontId="84" fillId="0" borderId="0" xfId="2" applyFont="1"/>
    <xf numFmtId="0" fontId="80" fillId="0" borderId="25" xfId="2" quotePrefix="1" applyFont="1" applyBorder="1"/>
    <xf numFmtId="0" fontId="80" fillId="0" borderId="25" xfId="2" applyFont="1" applyBorder="1"/>
    <xf numFmtId="0" fontId="45" fillId="0" borderId="25" xfId="0" applyFont="1" applyBorder="1" applyAlignment="1">
      <alignment horizontal="center" vertical="center"/>
    </xf>
    <xf numFmtId="0" fontId="33" fillId="0" borderId="0" xfId="0" applyFont="1" applyAlignment="1">
      <alignment horizontal="center"/>
    </xf>
    <xf numFmtId="0" fontId="33" fillId="2" borderId="86" xfId="0" applyFont="1" applyFill="1" applyBorder="1" applyAlignment="1">
      <alignment horizontal="center" vertical="center"/>
    </xf>
    <xf numFmtId="0" fontId="33" fillId="0" borderId="85" xfId="0" applyFont="1" applyBorder="1" applyAlignment="1">
      <alignment horizontal="left" vertical="center"/>
    </xf>
    <xf numFmtId="0" fontId="33" fillId="0" borderId="86" xfId="0" applyFont="1" applyBorder="1" applyAlignment="1">
      <alignment horizontal="left" vertical="center"/>
    </xf>
    <xf numFmtId="0" fontId="33" fillId="0" borderId="0" xfId="0" applyFont="1" applyAlignment="1">
      <alignment horizontal="left" vertical="center"/>
    </xf>
    <xf numFmtId="0" fontId="85" fillId="0" borderId="0" xfId="5" applyFont="1">
      <alignment vertical="center"/>
    </xf>
    <xf numFmtId="0" fontId="86" fillId="0" borderId="0" xfId="2" applyFont="1"/>
    <xf numFmtId="0" fontId="68" fillId="0" borderId="0" xfId="5" applyFont="1">
      <alignment vertical="center"/>
    </xf>
    <xf numFmtId="0" fontId="79" fillId="0" borderId="0" xfId="5" applyFont="1" applyAlignment="1">
      <alignment horizontal="left" vertical="center"/>
    </xf>
    <xf numFmtId="0" fontId="79" fillId="0" borderId="0" xfId="5" applyFont="1">
      <alignment vertical="center"/>
    </xf>
    <xf numFmtId="0" fontId="79" fillId="0" borderId="0" xfId="5" applyFont="1" applyAlignment="1">
      <alignment horizontal="center" vertical="center"/>
    </xf>
    <xf numFmtId="0" fontId="79" fillId="0" borderId="25" xfId="5" applyFont="1" applyBorder="1" applyAlignment="1">
      <alignment horizontal="center" vertical="center"/>
    </xf>
    <xf numFmtId="0" fontId="79" fillId="0" borderId="0" xfId="5" applyFont="1" applyAlignment="1">
      <alignment horizontal="right" vertical="center"/>
    </xf>
    <xf numFmtId="0" fontId="79" fillId="0" borderId="25" xfId="5" applyFont="1" applyBorder="1">
      <alignment vertical="center"/>
    </xf>
    <xf numFmtId="0" fontId="79" fillId="0" borderId="0" xfId="5" applyFont="1" applyAlignment="1"/>
    <xf numFmtId="0" fontId="79" fillId="0" borderId="0" xfId="5" applyFont="1" applyAlignment="1">
      <alignment horizontal="center"/>
    </xf>
    <xf numFmtId="0" fontId="79" fillId="0" borderId="0" xfId="5" applyFont="1" applyAlignment="1">
      <alignment horizontal="right" vertical="center" indent="1"/>
    </xf>
    <xf numFmtId="6" fontId="79" fillId="0" borderId="0" xfId="6" applyFont="1" applyFill="1" applyBorder="1" applyAlignment="1">
      <alignment horizontal="right" vertical="center" indent="1"/>
    </xf>
    <xf numFmtId="0" fontId="79" fillId="2" borderId="25" xfId="5" applyFont="1" applyFill="1" applyBorder="1" applyAlignment="1">
      <alignment horizontal="center" vertical="center"/>
    </xf>
    <xf numFmtId="0" fontId="79" fillId="2" borderId="25" xfId="5" applyFont="1" applyFill="1" applyBorder="1">
      <alignment vertical="center"/>
    </xf>
    <xf numFmtId="14" fontId="79" fillId="0" borderId="25" xfId="5" applyNumberFormat="1" applyFont="1" applyBorder="1" applyAlignment="1">
      <alignment horizontal="center" vertical="center"/>
    </xf>
    <xf numFmtId="6" fontId="79" fillId="0" borderId="25" xfId="6" applyFont="1" applyBorder="1" applyAlignment="1">
      <alignment horizontal="center" vertical="center"/>
    </xf>
    <xf numFmtId="6" fontId="79" fillId="0" borderId="25" xfId="6" applyFont="1" applyBorder="1" applyAlignment="1">
      <alignment vertical="center"/>
    </xf>
    <xf numFmtId="14" fontId="79" fillId="0" borderId="25" xfId="6" applyNumberFormat="1" applyFont="1" applyBorder="1" applyAlignment="1">
      <alignment horizontal="center" vertical="center"/>
    </xf>
    <xf numFmtId="14" fontId="79" fillId="0" borderId="0" xfId="5" applyNumberFormat="1" applyFont="1">
      <alignment vertical="center"/>
    </xf>
    <xf numFmtId="6" fontId="79" fillId="0" borderId="0" xfId="6" applyFont="1" applyBorder="1" applyAlignment="1">
      <alignment vertical="center"/>
    </xf>
    <xf numFmtId="14" fontId="79" fillId="0" borderId="0" xfId="6" applyNumberFormat="1" applyFont="1" applyBorder="1" applyAlignment="1">
      <alignment vertical="center"/>
    </xf>
    <xf numFmtId="0" fontId="79" fillId="0" borderId="25" xfId="5" applyFont="1" applyBorder="1" applyAlignment="1">
      <alignment horizontal="center" vertical="center" wrapText="1"/>
    </xf>
    <xf numFmtId="0" fontId="79" fillId="0" borderId="3" xfId="5" applyFont="1" applyBorder="1" applyAlignment="1">
      <alignment horizontal="center" vertical="center"/>
    </xf>
    <xf numFmtId="0" fontId="79" fillId="0" borderId="119" xfId="5" applyFont="1" applyBorder="1" applyAlignment="1">
      <alignment horizontal="center" vertical="center"/>
    </xf>
    <xf numFmtId="0" fontId="79" fillId="0" borderId="119" xfId="5" applyFont="1" applyBorder="1">
      <alignment vertical="center"/>
    </xf>
    <xf numFmtId="0" fontId="79" fillId="2" borderId="3" xfId="5" applyFont="1" applyFill="1" applyBorder="1">
      <alignment vertical="center"/>
    </xf>
    <xf numFmtId="0" fontId="79" fillId="2" borderId="119" xfId="5" applyFont="1" applyFill="1" applyBorder="1">
      <alignment vertical="center"/>
    </xf>
    <xf numFmtId="0" fontId="79" fillId="0" borderId="72" xfId="5" applyFont="1" applyBorder="1" applyAlignment="1">
      <alignment horizontal="left" vertical="center"/>
    </xf>
    <xf numFmtId="14" fontId="79" fillId="0" borderId="72" xfId="5" applyNumberFormat="1" applyFont="1" applyBorder="1" applyAlignment="1">
      <alignment horizontal="left" vertical="center"/>
    </xf>
    <xf numFmtId="0" fontId="79" fillId="0" borderId="29" xfId="5" applyFont="1" applyBorder="1">
      <alignment vertical="center"/>
    </xf>
    <xf numFmtId="0" fontId="79" fillId="0" borderId="29" xfId="5" applyFont="1" applyBorder="1" applyAlignment="1">
      <alignment horizontal="left" vertical="center"/>
    </xf>
    <xf numFmtId="38" fontId="79" fillId="2" borderId="25" xfId="3" applyFont="1" applyFill="1" applyBorder="1" applyAlignment="1">
      <alignment horizontal="right" vertical="center"/>
    </xf>
    <xf numFmtId="38" fontId="79" fillId="0" borderId="25" xfId="3" applyFont="1" applyBorder="1" applyAlignment="1">
      <alignment horizontal="right" vertical="center"/>
    </xf>
    <xf numFmtId="6" fontId="79" fillId="2" borderId="25" xfId="6" applyFont="1" applyFill="1" applyBorder="1" applyAlignment="1">
      <alignment vertical="center"/>
    </xf>
    <xf numFmtId="0" fontId="79" fillId="0" borderId="24" xfId="5" applyFont="1" applyBorder="1">
      <alignment vertical="center"/>
    </xf>
    <xf numFmtId="0" fontId="79" fillId="0" borderId="24" xfId="5" applyFont="1" applyBorder="1" applyAlignment="1">
      <alignment horizontal="center" vertical="center"/>
    </xf>
    <xf numFmtId="38" fontId="79" fillId="0" borderId="24" xfId="3" applyFont="1" applyBorder="1" applyAlignment="1">
      <alignment horizontal="right" vertical="center"/>
    </xf>
    <xf numFmtId="0" fontId="79" fillId="2" borderId="121" xfId="5" applyFont="1" applyFill="1" applyBorder="1">
      <alignment vertical="center"/>
    </xf>
    <xf numFmtId="0" fontId="79" fillId="2" borderId="27" xfId="5" applyFont="1" applyFill="1" applyBorder="1">
      <alignment vertical="center"/>
    </xf>
    <xf numFmtId="0" fontId="79" fillId="2" borderId="27" xfId="5" applyFont="1" applyFill="1" applyBorder="1" applyAlignment="1">
      <alignment horizontal="center" vertical="center"/>
    </xf>
    <xf numFmtId="38" fontId="79" fillId="2" borderId="27" xfId="3" applyFont="1" applyFill="1" applyBorder="1" applyAlignment="1">
      <alignment horizontal="right" vertical="center"/>
    </xf>
    <xf numFmtId="0" fontId="85" fillId="0" borderId="25" xfId="5" applyFont="1" applyBorder="1">
      <alignment vertical="center"/>
    </xf>
    <xf numFmtId="0" fontId="85" fillId="0" borderId="24" xfId="5" applyFont="1" applyBorder="1" applyAlignment="1">
      <alignment horizontal="center" vertical="center"/>
    </xf>
    <xf numFmtId="0" fontId="85" fillId="0" borderId="25" xfId="5" applyFont="1" applyBorder="1" applyAlignment="1">
      <alignment horizontal="center" vertical="center"/>
    </xf>
    <xf numFmtId="0" fontId="79" fillId="2" borderId="120" xfId="5" applyFont="1" applyFill="1" applyBorder="1">
      <alignment vertical="center"/>
    </xf>
    <xf numFmtId="0" fontId="79" fillId="0" borderId="3" xfId="5" applyFont="1" applyBorder="1">
      <alignment vertical="center"/>
    </xf>
    <xf numFmtId="0" fontId="81" fillId="0" borderId="0" xfId="0" applyFont="1" applyAlignment="1">
      <alignment horizontal="left" vertical="center" wrapText="1"/>
    </xf>
    <xf numFmtId="0" fontId="79" fillId="0" borderId="25" xfId="0" applyFont="1" applyBorder="1" applyAlignment="1">
      <alignment horizontal="center"/>
    </xf>
    <xf numFmtId="0" fontId="79" fillId="0" borderId="0" xfId="0" applyFont="1" applyAlignment="1">
      <alignment horizontal="center"/>
    </xf>
    <xf numFmtId="0" fontId="33" fillId="0" borderId="5" xfId="0" applyFont="1" applyBorder="1"/>
    <xf numFmtId="0" fontId="33" fillId="0" borderId="123" xfId="0" applyFont="1" applyBorder="1"/>
    <xf numFmtId="0" fontId="33" fillId="0" borderId="59" xfId="0" applyFont="1" applyBorder="1"/>
    <xf numFmtId="0" fontId="33" fillId="0" borderId="79" xfId="0" applyFont="1" applyBorder="1"/>
    <xf numFmtId="0" fontId="33" fillId="0" borderId="84" xfId="0" applyFont="1" applyBorder="1"/>
    <xf numFmtId="0" fontId="33" fillId="0" borderId="81" xfId="0" applyFont="1" applyBorder="1"/>
    <xf numFmtId="0" fontId="33" fillId="0" borderId="107" xfId="0" applyFont="1" applyBorder="1"/>
    <xf numFmtId="0" fontId="33" fillId="0" borderId="105" xfId="0" applyFont="1" applyBorder="1"/>
    <xf numFmtId="0" fontId="33" fillId="9" borderId="0" xfId="0" applyFont="1" applyFill="1"/>
    <xf numFmtId="0" fontId="33" fillId="9" borderId="0" xfId="0" applyFont="1" applyFill="1" applyAlignment="1">
      <alignment horizontal="left"/>
    </xf>
    <xf numFmtId="0" fontId="50" fillId="9" borderId="0" xfId="0" applyFont="1" applyFill="1"/>
    <xf numFmtId="0" fontId="33" fillId="9" borderId="25" xfId="0" applyFont="1" applyFill="1" applyBorder="1"/>
    <xf numFmtId="0" fontId="33" fillId="9" borderId="91" xfId="0" applyFont="1" applyFill="1" applyBorder="1"/>
    <xf numFmtId="0" fontId="47" fillId="9" borderId="0" xfId="0" applyFont="1" applyFill="1" applyAlignment="1">
      <alignment vertical="center"/>
    </xf>
    <xf numFmtId="0" fontId="57" fillId="0" borderId="0" xfId="0" applyFont="1" applyAlignment="1">
      <alignment horizontal="left" vertical="center"/>
    </xf>
    <xf numFmtId="0" fontId="57" fillId="0" borderId="0" xfId="0" applyFont="1" applyAlignment="1">
      <alignment horizontal="left" vertical="top"/>
    </xf>
    <xf numFmtId="0" fontId="47" fillId="9" borderId="0" xfId="0" applyFont="1" applyFill="1" applyAlignment="1">
      <alignment vertical="top"/>
    </xf>
    <xf numFmtId="0" fontId="57" fillId="0" borderId="0" xfId="0" applyFont="1" applyAlignment="1">
      <alignment vertical="top"/>
    </xf>
    <xf numFmtId="0" fontId="60" fillId="9" borderId="0" xfId="8" applyFont="1" applyFill="1" applyAlignment="1">
      <alignment horizontal="left"/>
    </xf>
    <xf numFmtId="0" fontId="64" fillId="9" borderId="0" xfId="9" applyFont="1" applyFill="1" applyAlignment="1">
      <alignment horizontal="left"/>
    </xf>
    <xf numFmtId="0" fontId="68" fillId="9" borderId="0" xfId="10" applyFont="1" applyFill="1"/>
    <xf numFmtId="0" fontId="67" fillId="9" borderId="0" xfId="12" applyFill="1">
      <alignment vertical="top"/>
    </xf>
    <xf numFmtId="0" fontId="46" fillId="9" borderId="0" xfId="0" applyFont="1" applyFill="1"/>
    <xf numFmtId="0" fontId="53" fillId="9" borderId="0" xfId="0" applyFont="1" applyFill="1"/>
    <xf numFmtId="0" fontId="81" fillId="0" borderId="0" xfId="0" applyFont="1" applyAlignment="1">
      <alignment horizontal="left" vertical="center" wrapText="1"/>
    </xf>
    <xf numFmtId="0" fontId="82" fillId="0" borderId="0" xfId="0" applyFont="1" applyAlignment="1">
      <alignment horizontal="center"/>
    </xf>
    <xf numFmtId="0" fontId="47" fillId="9" borderId="0" xfId="0" applyFont="1" applyFill="1" applyAlignment="1">
      <alignment horizontal="left" vertical="center"/>
    </xf>
    <xf numFmtId="0" fontId="46" fillId="9" borderId="0" xfId="0" applyFont="1" applyFill="1" applyAlignment="1">
      <alignment horizontal="right" vertical="center"/>
    </xf>
    <xf numFmtId="0" fontId="57" fillId="9" borderId="0" xfId="0" applyFont="1" applyFill="1" applyAlignment="1">
      <alignment horizontal="left" vertical="center"/>
    </xf>
    <xf numFmtId="0" fontId="53" fillId="9" borderId="0" xfId="0" applyFont="1" applyFill="1" applyAlignment="1">
      <alignment horizontal="center" vertical="center"/>
    </xf>
    <xf numFmtId="0" fontId="47" fillId="9" borderId="0" xfId="0" applyFont="1" applyFill="1" applyAlignment="1">
      <alignment horizontal="left" vertical="center" wrapText="1"/>
    </xf>
    <xf numFmtId="0" fontId="34" fillId="9" borderId="0" xfId="0" applyFont="1" applyFill="1" applyAlignment="1">
      <alignment horizontal="right" vertical="center"/>
    </xf>
    <xf numFmtId="0" fontId="46" fillId="9" borderId="0" xfId="0" applyFont="1" applyFill="1" applyAlignment="1">
      <alignment horizontal="left" vertical="center"/>
    </xf>
    <xf numFmtId="0" fontId="46" fillId="0" borderId="0" xfId="0" applyFont="1" applyAlignment="1">
      <alignment horizontal="left" vertical="center"/>
    </xf>
    <xf numFmtId="0" fontId="46" fillId="0" borderId="0" xfId="0" applyFont="1" applyAlignment="1">
      <alignment horizontal="center" vertical="center"/>
    </xf>
    <xf numFmtId="0" fontId="50" fillId="9" borderId="0" xfId="0" applyFont="1" applyFill="1" applyAlignment="1">
      <alignment horizontal="left" vertical="top" wrapText="1"/>
    </xf>
    <xf numFmtId="0" fontId="47" fillId="10" borderId="85" xfId="0" applyFont="1" applyFill="1" applyBorder="1" applyAlignment="1">
      <alignment horizontal="center" vertical="center" wrapText="1"/>
    </xf>
    <xf numFmtId="0" fontId="47" fillId="10" borderId="86" xfId="0" applyFont="1" applyFill="1" applyBorder="1" applyAlignment="1">
      <alignment horizontal="center" vertical="center" wrapText="1"/>
    </xf>
    <xf numFmtId="0" fontId="47" fillId="10" borderId="87" xfId="0" applyFont="1" applyFill="1" applyBorder="1" applyAlignment="1">
      <alignment horizontal="center" vertical="center" wrapText="1"/>
    </xf>
    <xf numFmtId="0" fontId="46" fillId="9" borderId="0" xfId="0" applyFont="1" applyFill="1" applyAlignment="1">
      <alignment horizontal="right" vertical="top" wrapText="1"/>
    </xf>
    <xf numFmtId="0" fontId="54" fillId="9" borderId="0" xfId="0" applyFont="1" applyFill="1" applyAlignment="1">
      <alignment horizontal="center" vertical="top"/>
    </xf>
    <xf numFmtId="0" fontId="57" fillId="0" borderId="0" xfId="0" applyFont="1" applyAlignment="1">
      <alignment horizontal="left" vertical="center"/>
    </xf>
    <xf numFmtId="0" fontId="47" fillId="9" borderId="88" xfId="0" applyFont="1" applyFill="1" applyBorder="1" applyAlignment="1">
      <alignment horizontal="left" vertical="center" wrapText="1"/>
    </xf>
    <xf numFmtId="0" fontId="47" fillId="9" borderId="25" xfId="0" applyFont="1" applyFill="1" applyBorder="1" applyAlignment="1">
      <alignment horizontal="left" vertical="center" wrapText="1"/>
    </xf>
    <xf numFmtId="0" fontId="47" fillId="9" borderId="89" xfId="0" applyFont="1" applyFill="1" applyBorder="1" applyAlignment="1">
      <alignment horizontal="left" vertical="center" wrapText="1"/>
    </xf>
    <xf numFmtId="0" fontId="47" fillId="9" borderId="90" xfId="0" applyFont="1" applyFill="1" applyBorder="1" applyAlignment="1">
      <alignment horizontal="left" vertical="center" wrapText="1"/>
    </xf>
    <xf numFmtId="0" fontId="47" fillId="9" borderId="91" xfId="0" applyFont="1" applyFill="1" applyBorder="1" applyAlignment="1">
      <alignment horizontal="left" vertical="center" wrapText="1"/>
    </xf>
    <xf numFmtId="0" fontId="47" fillId="9" borderId="92" xfId="0" applyFont="1" applyFill="1" applyBorder="1" applyAlignment="1">
      <alignment horizontal="left" vertical="center" wrapText="1"/>
    </xf>
    <xf numFmtId="0" fontId="82" fillId="0" borderId="0" xfId="5" applyFont="1" applyAlignment="1">
      <alignment horizontal="center" vertical="center"/>
    </xf>
    <xf numFmtId="0" fontId="79" fillId="0" borderId="25" xfId="5" applyFont="1" applyBorder="1" applyAlignment="1">
      <alignment horizontal="center" vertical="center"/>
    </xf>
    <xf numFmtId="6" fontId="79" fillId="2" borderId="25" xfId="5" applyNumberFormat="1" applyFont="1" applyFill="1" applyBorder="1" applyAlignment="1">
      <alignment horizontal="center" vertical="center"/>
    </xf>
    <xf numFmtId="0" fontId="79" fillId="0" borderId="0" xfId="5" applyFont="1">
      <alignment vertical="center"/>
    </xf>
    <xf numFmtId="0" fontId="85" fillId="0" borderId="84" xfId="5" applyFont="1" applyBorder="1" applyAlignment="1">
      <alignment horizontal="center" vertical="center"/>
    </xf>
    <xf numFmtId="0" fontId="85" fillId="0" borderId="0" xfId="5" applyFont="1" applyAlignment="1">
      <alignment horizontal="center" vertical="center"/>
    </xf>
    <xf numFmtId="0" fontId="85" fillId="0" borderId="81" xfId="5" applyFont="1" applyBorder="1" applyAlignment="1">
      <alignment horizontal="center" vertical="center"/>
    </xf>
    <xf numFmtId="0" fontId="85" fillId="0" borderId="38" xfId="5" applyFont="1" applyBorder="1" applyAlignment="1">
      <alignment horizontal="center" vertical="center"/>
    </xf>
    <xf numFmtId="0" fontId="85" fillId="0" borderId="72" xfId="5" applyFont="1" applyBorder="1" applyAlignment="1">
      <alignment horizontal="center" vertical="center"/>
    </xf>
    <xf numFmtId="0" fontId="85" fillId="0" borderId="82" xfId="5" applyFont="1" applyBorder="1" applyAlignment="1">
      <alignment horizontal="center" vertical="center"/>
    </xf>
    <xf numFmtId="0" fontId="79" fillId="0" borderId="0" xfId="5" applyFont="1" applyAlignment="1">
      <alignment horizontal="center"/>
    </xf>
    <xf numFmtId="6" fontId="79" fillId="0" borderId="0" xfId="6" applyFont="1" applyFill="1" applyBorder="1" applyAlignment="1">
      <alignment horizontal="right" vertical="center" indent="1"/>
    </xf>
    <xf numFmtId="0" fontId="79" fillId="0" borderId="123" xfId="5" applyFont="1" applyBorder="1" applyAlignment="1">
      <alignment horizontal="left" vertical="center"/>
    </xf>
    <xf numFmtId="0" fontId="79" fillId="0" borderId="59" xfId="5" applyFont="1" applyBorder="1" applyAlignment="1">
      <alignment horizontal="left" vertical="center"/>
    </xf>
    <xf numFmtId="0" fontId="79" fillId="0" borderId="79" xfId="5" applyFont="1" applyBorder="1" applyAlignment="1">
      <alignment horizontal="left" vertical="center"/>
    </xf>
    <xf numFmtId="0" fontId="85" fillId="2" borderId="26" xfId="5" applyFont="1" applyFill="1" applyBorder="1" applyAlignment="1">
      <alignment horizontal="center" vertical="center" wrapText="1"/>
    </xf>
    <xf numFmtId="0" fontId="85" fillId="2" borderId="21" xfId="5" applyFont="1" applyFill="1" applyBorder="1" applyAlignment="1">
      <alignment horizontal="center" vertical="center"/>
    </xf>
    <xf numFmtId="0" fontId="85" fillId="2" borderId="122" xfId="5" applyFont="1" applyFill="1" applyBorder="1" applyAlignment="1">
      <alignment horizontal="center" vertical="center"/>
    </xf>
    <xf numFmtId="0" fontId="33" fillId="0" borderId="0" xfId="0" applyFont="1" applyAlignment="1">
      <alignment horizontal="center"/>
    </xf>
    <xf numFmtId="0" fontId="33" fillId="9" borderId="103" xfId="0" applyFont="1" applyFill="1" applyBorder="1" applyAlignment="1">
      <alignment horizontal="center"/>
    </xf>
    <xf numFmtId="0" fontId="33" fillId="9" borderId="104" xfId="0" applyFont="1" applyFill="1" applyBorder="1" applyAlignment="1">
      <alignment horizontal="center"/>
    </xf>
    <xf numFmtId="0" fontId="33" fillId="9" borderId="88" xfId="0" applyFont="1" applyFill="1" applyBorder="1" applyAlignment="1">
      <alignment horizontal="left"/>
    </xf>
    <xf numFmtId="0" fontId="33" fillId="9" borderId="25" xfId="0" applyFont="1" applyFill="1" applyBorder="1" applyAlignment="1">
      <alignment horizontal="left"/>
    </xf>
    <xf numFmtId="0" fontId="33" fillId="9" borderId="93" xfId="0" applyFont="1" applyFill="1" applyBorder="1" applyAlignment="1">
      <alignment horizontal="center"/>
    </xf>
    <xf numFmtId="0" fontId="33" fillId="9" borderId="94" xfId="0" applyFont="1" applyFill="1" applyBorder="1" applyAlignment="1">
      <alignment horizontal="center"/>
    </xf>
    <xf numFmtId="0" fontId="33" fillId="9" borderId="95" xfId="0" applyFont="1" applyFill="1" applyBorder="1" applyAlignment="1">
      <alignment horizontal="center"/>
    </xf>
    <xf numFmtId="0" fontId="33" fillId="9" borderId="3" xfId="0" applyFont="1" applyFill="1" applyBorder="1" applyAlignment="1">
      <alignment horizontal="center"/>
    </xf>
    <xf numFmtId="0" fontId="33" fillId="9" borderId="96" xfId="0" applyFont="1" applyFill="1" applyBorder="1" applyAlignment="1">
      <alignment horizontal="center"/>
    </xf>
    <xf numFmtId="0" fontId="33" fillId="9" borderId="97" xfId="0" applyFont="1" applyFill="1" applyBorder="1" applyAlignment="1">
      <alignment horizontal="center"/>
    </xf>
    <xf numFmtId="0" fontId="33" fillId="9" borderId="98" xfId="0" applyFont="1" applyFill="1" applyBorder="1" applyAlignment="1">
      <alignment horizontal="center"/>
    </xf>
    <xf numFmtId="0" fontId="33" fillId="9" borderId="99" xfId="0" applyFont="1" applyFill="1" applyBorder="1" applyAlignment="1">
      <alignment horizontal="center"/>
    </xf>
    <xf numFmtId="0" fontId="33" fillId="9" borderId="100" xfId="0" applyFont="1" applyFill="1" applyBorder="1" applyAlignment="1">
      <alignment horizontal="center"/>
    </xf>
    <xf numFmtId="0" fontId="33" fillId="9" borderId="102" xfId="0" applyFont="1" applyFill="1" applyBorder="1" applyAlignment="1">
      <alignment horizontal="center"/>
    </xf>
    <xf numFmtId="0" fontId="33" fillId="9" borderId="0" xfId="0" applyFont="1" applyFill="1" applyAlignment="1">
      <alignment horizontal="left"/>
    </xf>
    <xf numFmtId="0" fontId="50" fillId="9" borderId="0" xfId="0" applyFont="1" applyFill="1" applyAlignment="1">
      <alignment horizontal="left"/>
    </xf>
    <xf numFmtId="0" fontId="33" fillId="9" borderId="101" xfId="0" applyFont="1" applyFill="1" applyBorder="1" applyAlignment="1">
      <alignment horizontal="center"/>
    </xf>
    <xf numFmtId="0" fontId="53" fillId="0" borderId="87" xfId="0" applyFont="1" applyBorder="1" applyAlignment="1">
      <alignment horizontal="center" vertical="center" wrapText="1"/>
    </xf>
    <xf numFmtId="0" fontId="53" fillId="0" borderId="89" xfId="0" applyFont="1" applyBorder="1" applyAlignment="1">
      <alignment horizontal="center" vertical="center" wrapText="1"/>
    </xf>
    <xf numFmtId="0" fontId="53" fillId="0" borderId="92" xfId="0" applyFont="1" applyBorder="1" applyAlignment="1">
      <alignment horizontal="center" vertical="center" wrapText="1"/>
    </xf>
    <xf numFmtId="0" fontId="53" fillId="0" borderId="85" xfId="0" applyFont="1" applyBorder="1" applyAlignment="1">
      <alignment horizontal="center" vertical="center" wrapText="1"/>
    </xf>
    <xf numFmtId="0" fontId="53" fillId="0" borderId="86" xfId="0" applyFont="1" applyBorder="1" applyAlignment="1">
      <alignment horizontal="center" vertical="center" wrapText="1"/>
    </xf>
    <xf numFmtId="0" fontId="53" fillId="0" borderId="88" xfId="0" applyFont="1" applyBorder="1" applyAlignment="1">
      <alignment horizontal="center" vertical="center" wrapText="1"/>
    </xf>
    <xf numFmtId="0" fontId="53" fillId="0" borderId="25" xfId="0" applyFont="1" applyBorder="1" applyAlignment="1">
      <alignment horizontal="center" vertical="center" wrapText="1"/>
    </xf>
    <xf numFmtId="0" fontId="53" fillId="0" borderId="90" xfId="0" applyFont="1" applyBorder="1" applyAlignment="1">
      <alignment horizontal="center" vertical="center" wrapText="1"/>
    </xf>
    <xf numFmtId="0" fontId="53" fillId="0" borderId="91" xfId="0" applyFont="1" applyBorder="1" applyAlignment="1">
      <alignment horizontal="center" vertical="center" wrapText="1"/>
    </xf>
    <xf numFmtId="0" fontId="33" fillId="2" borderId="93" xfId="0" applyFont="1" applyFill="1" applyBorder="1" applyAlignment="1">
      <alignment horizontal="center" vertical="center"/>
    </xf>
    <xf numFmtId="0" fontId="33" fillId="2" borderId="95" xfId="0" applyFont="1" applyFill="1" applyBorder="1" applyAlignment="1">
      <alignment horizontal="center" vertical="center"/>
    </xf>
    <xf numFmtId="0" fontId="33" fillId="0" borderId="59" xfId="0" applyFont="1" applyBorder="1" applyAlignment="1">
      <alignment horizontal="center"/>
    </xf>
    <xf numFmtId="0" fontId="33" fillId="2" borderId="85" xfId="0" applyFont="1" applyFill="1" applyBorder="1" applyAlignment="1">
      <alignment horizontal="center" vertical="center"/>
    </xf>
    <xf numFmtId="0" fontId="33" fillId="2" borderId="86" xfId="0" applyFont="1" applyFill="1" applyBorder="1" applyAlignment="1">
      <alignment horizontal="center" vertical="center"/>
    </xf>
    <xf numFmtId="0" fontId="33" fillId="9" borderId="90" xfId="0" applyFont="1" applyFill="1" applyBorder="1" applyAlignment="1">
      <alignment horizontal="left"/>
    </xf>
    <xf numFmtId="0" fontId="33" fillId="9" borderId="91" xfId="0" applyFont="1" applyFill="1" applyBorder="1" applyAlignment="1">
      <alignment horizontal="left"/>
    </xf>
    <xf numFmtId="0" fontId="33" fillId="9" borderId="85" xfId="0" applyFont="1" applyFill="1" applyBorder="1" applyAlignment="1">
      <alignment horizontal="left"/>
    </xf>
    <xf numFmtId="0" fontId="33" fillId="9" borderId="86" xfId="0" applyFont="1" applyFill="1" applyBorder="1" applyAlignment="1">
      <alignment horizontal="left"/>
    </xf>
    <xf numFmtId="14" fontId="63" fillId="11" borderId="111" xfId="9" applyNumberFormat="1" applyFill="1" applyBorder="1" applyAlignment="1">
      <alignment horizontal="left" vertical="center" wrapText="1" indent="1"/>
    </xf>
    <xf numFmtId="14" fontId="63" fillId="11" borderId="112" xfId="9" applyNumberFormat="1" applyFill="1" applyBorder="1" applyAlignment="1">
      <alignment horizontal="left" vertical="center" wrapText="1" indent="1"/>
    </xf>
    <xf numFmtId="14" fontId="63" fillId="11" borderId="113" xfId="9" applyNumberFormat="1" applyFill="1" applyBorder="1" applyAlignment="1">
      <alignment horizontal="left" vertical="center" wrapText="1" indent="1"/>
    </xf>
    <xf numFmtId="0" fontId="63" fillId="0" borderId="0" xfId="13">
      <alignment horizontal="right" indent="1"/>
    </xf>
    <xf numFmtId="0" fontId="63" fillId="0" borderId="109" xfId="13" applyBorder="1">
      <alignment horizontal="right" indent="1"/>
    </xf>
    <xf numFmtId="183" fontId="63" fillId="0" borderId="110" xfId="14">
      <alignment horizontal="center" vertical="center"/>
    </xf>
    <xf numFmtId="0" fontId="57" fillId="9" borderId="0" xfId="0" applyFont="1" applyFill="1" applyAlignment="1">
      <alignment horizontal="center" vertical="center" wrapText="1"/>
    </xf>
    <xf numFmtId="0" fontId="57" fillId="9" borderId="0" xfId="0" applyFont="1" applyFill="1" applyAlignment="1">
      <alignment horizontal="center" vertical="center"/>
    </xf>
    <xf numFmtId="180" fontId="45" fillId="9" borderId="0" xfId="0" applyNumberFormat="1" applyFont="1" applyFill="1" applyAlignment="1" applyProtection="1">
      <alignment horizontal="left" vertical="center"/>
      <protection locked="0"/>
    </xf>
    <xf numFmtId="0" fontId="45" fillId="9" borderId="0" xfId="0" applyFont="1" applyFill="1" applyAlignment="1" applyProtection="1">
      <alignment horizontal="left" vertical="center" wrapText="1"/>
      <protection locked="0"/>
    </xf>
    <xf numFmtId="0" fontId="45" fillId="9" borderId="0" xfId="0" applyFont="1" applyFill="1" applyAlignment="1" applyProtection="1">
      <alignment horizontal="left" vertical="center"/>
      <protection locked="0"/>
    </xf>
    <xf numFmtId="0" fontId="45" fillId="9" borderId="0" xfId="0" applyFont="1" applyFill="1" applyAlignment="1" applyProtection="1">
      <alignment horizontal="left" vertical="center" shrinkToFit="1"/>
      <protection locked="0"/>
    </xf>
    <xf numFmtId="0" fontId="45" fillId="9" borderId="25" xfId="0" applyFont="1" applyFill="1" applyBorder="1" applyAlignment="1">
      <alignment horizontal="center" vertical="center"/>
    </xf>
    <xf numFmtId="0" fontId="45" fillId="0" borderId="0" xfId="0" applyFont="1" applyAlignment="1">
      <alignment horizontal="left" vertical="center" wrapText="1"/>
    </xf>
    <xf numFmtId="0" fontId="45" fillId="0" borderId="25" xfId="0" applyFont="1" applyBorder="1" applyAlignment="1">
      <alignment horizontal="left" vertical="center"/>
    </xf>
    <xf numFmtId="0" fontId="46" fillId="0" borderId="0" xfId="0" applyFont="1" applyAlignment="1">
      <alignment horizontal="left" vertical="center" wrapText="1"/>
    </xf>
    <xf numFmtId="0" fontId="45" fillId="9" borderId="3" xfId="0" applyFont="1" applyFill="1" applyBorder="1" applyAlignment="1">
      <alignment horizontal="left" vertical="center"/>
    </xf>
    <xf numFmtId="0" fontId="45" fillId="9" borderId="96" xfId="0" applyFont="1" applyFill="1" applyBorder="1" applyAlignment="1">
      <alignment horizontal="left" vertical="center"/>
    </xf>
    <xf numFmtId="0" fontId="45" fillId="9" borderId="104" xfId="0" applyFont="1" applyFill="1" applyBorder="1" applyAlignment="1">
      <alignment horizontal="left" vertical="center"/>
    </xf>
    <xf numFmtId="6" fontId="45" fillId="9" borderId="3" xfId="0" applyNumberFormat="1" applyFont="1" applyFill="1" applyBorder="1" applyAlignment="1">
      <alignment horizontal="left" vertical="center" wrapText="1"/>
    </xf>
    <xf numFmtId="0" fontId="45" fillId="9" borderId="96" xfId="0" applyFont="1" applyFill="1" applyBorder="1" applyAlignment="1">
      <alignment horizontal="left" vertical="center" wrapText="1"/>
    </xf>
    <xf numFmtId="0" fontId="45" fillId="9" borderId="104" xfId="0" applyFont="1" applyFill="1" applyBorder="1" applyAlignment="1">
      <alignment horizontal="left" vertical="center" wrapText="1"/>
    </xf>
    <xf numFmtId="6" fontId="45" fillId="9" borderId="3" xfId="0" applyNumberFormat="1" applyFont="1" applyFill="1" applyBorder="1" applyAlignment="1">
      <alignment horizontal="left" vertical="center"/>
    </xf>
    <xf numFmtId="0" fontId="45" fillId="0" borderId="25" xfId="0" quotePrefix="1" applyFont="1" applyBorder="1" applyAlignment="1">
      <alignment vertical="center"/>
    </xf>
    <xf numFmtId="0" fontId="45" fillId="0" borderId="26" xfId="0" applyFont="1" applyBorder="1" applyAlignment="1">
      <alignment horizontal="left" vertical="center"/>
    </xf>
    <xf numFmtId="0" fontId="45" fillId="0" borderId="21" xfId="0" applyFont="1" applyBorder="1" applyAlignment="1">
      <alignment horizontal="left" vertical="center"/>
    </xf>
    <xf numFmtId="0" fontId="45" fillId="0" borderId="24" xfId="0" applyFont="1" applyBorder="1" applyAlignment="1">
      <alignment horizontal="left" vertical="center"/>
    </xf>
    <xf numFmtId="0" fontId="45" fillId="9" borderId="3" xfId="0" applyFont="1" applyFill="1" applyBorder="1" applyAlignment="1">
      <alignment horizontal="center" vertical="center"/>
    </xf>
    <xf numFmtId="0" fontId="45" fillId="9" borderId="96" xfId="0" applyFont="1" applyFill="1" applyBorder="1" applyAlignment="1">
      <alignment horizontal="center" vertical="center"/>
    </xf>
    <xf numFmtId="0" fontId="45" fillId="9" borderId="104" xfId="0" applyFont="1" applyFill="1" applyBorder="1" applyAlignment="1">
      <alignment horizontal="center" vertical="center"/>
    </xf>
    <xf numFmtId="0" fontId="45" fillId="0" borderId="3" xfId="0" applyFont="1" applyBorder="1" applyAlignment="1">
      <alignment horizontal="left" vertical="center"/>
    </xf>
    <xf numFmtId="0" fontId="45" fillId="0" borderId="96" xfId="0" applyFont="1" applyBorder="1" applyAlignment="1">
      <alignment horizontal="left" vertical="center"/>
    </xf>
    <xf numFmtId="0" fontId="45" fillId="0" borderId="104" xfId="0" applyFont="1" applyBorder="1" applyAlignment="1">
      <alignment horizontal="left" vertical="center"/>
    </xf>
    <xf numFmtId="182" fontId="45" fillId="9" borderId="3" xfId="0" applyNumberFormat="1" applyFont="1" applyFill="1" applyBorder="1" applyAlignment="1">
      <alignment horizontal="left" vertical="center"/>
    </xf>
    <xf numFmtId="182" fontId="45" fillId="9" borderId="96" xfId="0" applyNumberFormat="1" applyFont="1" applyFill="1" applyBorder="1" applyAlignment="1">
      <alignment horizontal="left" vertical="center"/>
    </xf>
    <xf numFmtId="182" fontId="45" fillId="9" borderId="104" xfId="0" applyNumberFormat="1" applyFont="1" applyFill="1" applyBorder="1" applyAlignment="1">
      <alignment horizontal="left" vertical="center"/>
    </xf>
    <xf numFmtId="0" fontId="45" fillId="9" borderId="3" xfId="0" applyFont="1" applyFill="1" applyBorder="1" applyAlignment="1">
      <alignment horizontal="left" vertical="center" wrapText="1"/>
    </xf>
    <xf numFmtId="0" fontId="45" fillId="0" borderId="0" xfId="0" applyFont="1" applyAlignment="1">
      <alignment horizontal="left" vertical="center" shrinkToFit="1"/>
    </xf>
    <xf numFmtId="0" fontId="33" fillId="9" borderId="25" xfId="0" applyFont="1" applyFill="1" applyBorder="1" applyAlignment="1">
      <alignment horizontal="left" vertical="top"/>
    </xf>
    <xf numFmtId="0" fontId="33" fillId="9" borderId="0" xfId="0" applyFont="1" applyFill="1" applyAlignment="1">
      <alignment horizontal="left" vertical="top"/>
    </xf>
    <xf numFmtId="0" fontId="33" fillId="9" borderId="4" xfId="0" applyFont="1" applyFill="1" applyBorder="1" applyAlignment="1">
      <alignment horizontal="center"/>
    </xf>
    <xf numFmtId="0" fontId="33" fillId="9" borderId="5" xfId="0" applyFont="1" applyFill="1" applyBorder="1" applyAlignment="1">
      <alignment horizontal="center"/>
    </xf>
    <xf numFmtId="0" fontId="33" fillId="9" borderId="6" xfId="0" applyFont="1" applyFill="1" applyBorder="1" applyAlignment="1">
      <alignment horizontal="center"/>
    </xf>
    <xf numFmtId="0" fontId="33" fillId="9" borderId="1" xfId="0" applyFont="1" applyFill="1" applyBorder="1" applyAlignment="1">
      <alignment horizontal="center"/>
    </xf>
    <xf numFmtId="0" fontId="33" fillId="9" borderId="0" xfId="0" applyFont="1" applyFill="1" applyAlignment="1">
      <alignment horizontal="center"/>
    </xf>
    <xf numFmtId="0" fontId="33" fillId="9" borderId="2" xfId="0" applyFont="1" applyFill="1" applyBorder="1" applyAlignment="1">
      <alignment horizontal="center"/>
    </xf>
    <xf numFmtId="0" fontId="33" fillId="9" borderId="7" xfId="0" applyFont="1" applyFill="1" applyBorder="1" applyAlignment="1">
      <alignment horizontal="center"/>
    </xf>
    <xf numFmtId="0" fontId="33" fillId="9" borderId="8" xfId="0" applyFont="1" applyFill="1" applyBorder="1" applyAlignment="1">
      <alignment horizontal="center"/>
    </xf>
    <xf numFmtId="0" fontId="33" fillId="9" borderId="9" xfId="0" applyFont="1" applyFill="1" applyBorder="1" applyAlignment="1">
      <alignment horizontal="center"/>
    </xf>
    <xf numFmtId="0" fontId="33" fillId="9" borderId="105" xfId="0" applyFont="1" applyFill="1" applyBorder="1" applyAlignment="1">
      <alignment horizontal="center"/>
    </xf>
    <xf numFmtId="0" fontId="33" fillId="9" borderId="81" xfId="0" applyFont="1" applyFill="1" applyBorder="1" applyAlignment="1">
      <alignment horizontal="center"/>
    </xf>
    <xf numFmtId="0" fontId="33" fillId="9" borderId="70" xfId="0" applyFont="1" applyFill="1" applyBorder="1" applyAlignment="1">
      <alignment horizontal="center"/>
    </xf>
    <xf numFmtId="0" fontId="33" fillId="9" borderId="72" xfId="0" applyFont="1" applyFill="1" applyBorder="1" applyAlignment="1">
      <alignment horizontal="center"/>
    </xf>
    <xf numFmtId="0" fontId="33" fillId="9" borderId="82" xfId="0" applyFont="1" applyFill="1" applyBorder="1" applyAlignment="1">
      <alignment horizontal="center"/>
    </xf>
    <xf numFmtId="0" fontId="50" fillId="9" borderId="4" xfId="0" applyFont="1" applyFill="1" applyBorder="1" applyAlignment="1">
      <alignment horizontal="left" vertical="top"/>
    </xf>
    <xf numFmtId="0" fontId="50" fillId="9" borderId="5" xfId="0" applyFont="1" applyFill="1" applyBorder="1" applyAlignment="1">
      <alignment horizontal="left" vertical="top"/>
    </xf>
    <xf numFmtId="0" fontId="50" fillId="9" borderId="6" xfId="0" applyFont="1" applyFill="1" applyBorder="1" applyAlignment="1">
      <alignment horizontal="left" vertical="top"/>
    </xf>
    <xf numFmtId="0" fontId="50" fillId="9" borderId="1" xfId="0" applyFont="1" applyFill="1" applyBorder="1" applyAlignment="1">
      <alignment horizontal="left" vertical="top"/>
    </xf>
    <xf numFmtId="0" fontId="50" fillId="9" borderId="0" xfId="0" applyFont="1" applyFill="1" applyAlignment="1">
      <alignment horizontal="left" vertical="top"/>
    </xf>
    <xf numFmtId="0" fontId="50" fillId="9" borderId="2" xfId="0" applyFont="1" applyFill="1" applyBorder="1" applyAlignment="1">
      <alignment horizontal="left" vertical="top"/>
    </xf>
    <xf numFmtId="0" fontId="50" fillId="9" borderId="7" xfId="0" applyFont="1" applyFill="1" applyBorder="1" applyAlignment="1">
      <alignment horizontal="left" vertical="top"/>
    </xf>
    <xf numFmtId="0" fontId="50" fillId="9" borderId="8" xfId="0" applyFont="1" applyFill="1" applyBorder="1" applyAlignment="1">
      <alignment horizontal="left" vertical="top"/>
    </xf>
    <xf numFmtId="0" fontId="50" fillId="9" borderId="9" xfId="0" applyFont="1" applyFill="1" applyBorder="1" applyAlignment="1">
      <alignment horizontal="left" vertical="top"/>
    </xf>
    <xf numFmtId="0" fontId="33" fillId="9" borderId="5" xfId="0" applyFont="1" applyFill="1" applyBorder="1" applyAlignment="1">
      <alignment horizontal="left" vertical="top"/>
    </xf>
    <xf numFmtId="0" fontId="33" fillId="9" borderId="6" xfId="0" applyFont="1" applyFill="1" applyBorder="1" applyAlignment="1">
      <alignment horizontal="left" vertical="top"/>
    </xf>
    <xf numFmtId="0" fontId="33" fillId="9" borderId="1" xfId="0" applyFont="1" applyFill="1" applyBorder="1" applyAlignment="1">
      <alignment horizontal="left" vertical="top"/>
    </xf>
    <xf numFmtId="0" fontId="33" fillId="9" borderId="2" xfId="0" applyFont="1" applyFill="1" applyBorder="1" applyAlignment="1">
      <alignment horizontal="left" vertical="top"/>
    </xf>
    <xf numFmtId="0" fontId="33" fillId="9" borderId="7" xfId="0" applyFont="1" applyFill="1" applyBorder="1" applyAlignment="1">
      <alignment horizontal="left" vertical="top"/>
    </xf>
    <xf numFmtId="0" fontId="33" fillId="9" borderId="8" xfId="0" applyFont="1" applyFill="1" applyBorder="1" applyAlignment="1">
      <alignment horizontal="left" vertical="top"/>
    </xf>
    <xf numFmtId="0" fontId="33" fillId="9" borderId="9" xfId="0" applyFont="1" applyFill="1" applyBorder="1" applyAlignment="1">
      <alignment horizontal="left" vertical="top"/>
    </xf>
    <xf numFmtId="0" fontId="50" fillId="9" borderId="4" xfId="0" applyFont="1" applyFill="1" applyBorder="1" applyAlignment="1">
      <alignment horizontal="left" vertical="top" wrapText="1"/>
    </xf>
    <xf numFmtId="0" fontId="33" fillId="0" borderId="107" xfId="0" applyFont="1" applyBorder="1" applyAlignment="1">
      <alignment horizontal="left" vertical="center" wrapText="1"/>
    </xf>
    <xf numFmtId="0" fontId="33" fillId="0" borderId="5" xfId="0" applyFont="1" applyBorder="1" applyAlignment="1">
      <alignment horizontal="left" vertical="center" wrapText="1"/>
    </xf>
    <xf numFmtId="0" fontId="33" fillId="0" borderId="84" xfId="0" applyFont="1" applyBorder="1" applyAlignment="1">
      <alignment horizontal="left" vertical="center" wrapText="1"/>
    </xf>
    <xf numFmtId="0" fontId="33" fillId="0" borderId="0" xfId="0" applyFont="1" applyAlignment="1">
      <alignment horizontal="left" vertical="center" wrapText="1"/>
    </xf>
    <xf numFmtId="0" fontId="33" fillId="0" borderId="108" xfId="0" applyFont="1" applyBorder="1" applyAlignment="1">
      <alignment horizontal="left" vertical="center" wrapText="1"/>
    </xf>
    <xf numFmtId="0" fontId="33" fillId="0" borderId="8" xfId="0" applyFont="1" applyBorder="1" applyAlignment="1">
      <alignment horizontal="left" vertical="center" wrapText="1"/>
    </xf>
    <xf numFmtId="0" fontId="33" fillId="0" borderId="5" xfId="0" applyFont="1" applyBorder="1" applyAlignment="1">
      <alignment horizontal="left" vertical="center"/>
    </xf>
    <xf numFmtId="0" fontId="33" fillId="0" borderId="84" xfId="0" applyFont="1" applyBorder="1" applyAlignment="1">
      <alignment horizontal="left" vertical="center"/>
    </xf>
    <xf numFmtId="0" fontId="33" fillId="0" borderId="0" xfId="0" applyFont="1" applyAlignment="1">
      <alignment horizontal="left" vertical="center"/>
    </xf>
    <xf numFmtId="0" fontId="33" fillId="0" borderId="38" xfId="0" applyFont="1" applyBorder="1" applyAlignment="1">
      <alignment horizontal="left" vertical="center"/>
    </xf>
    <xf numFmtId="0" fontId="33" fillId="0" borderId="73" xfId="0" applyFont="1" applyBorder="1" applyAlignment="1">
      <alignment horizontal="left" vertical="center"/>
    </xf>
    <xf numFmtId="0" fontId="33" fillId="9" borderId="4" xfId="0" applyFont="1" applyFill="1" applyBorder="1" applyAlignment="1">
      <alignment horizontal="center" vertical="center"/>
    </xf>
    <xf numFmtId="0" fontId="33" fillId="9" borderId="5" xfId="0" applyFont="1" applyFill="1" applyBorder="1" applyAlignment="1">
      <alignment horizontal="center" vertical="center"/>
    </xf>
    <xf numFmtId="0" fontId="33" fillId="9" borderId="105" xfId="0" applyFont="1" applyFill="1" applyBorder="1" applyAlignment="1">
      <alignment horizontal="center" vertical="center"/>
    </xf>
    <xf numFmtId="0" fontId="33" fillId="9" borderId="1" xfId="0" applyFont="1" applyFill="1" applyBorder="1" applyAlignment="1">
      <alignment horizontal="center" vertical="center"/>
    </xf>
    <xf numFmtId="0" fontId="33" fillId="9" borderId="0" xfId="0" applyFont="1" applyFill="1" applyAlignment="1">
      <alignment horizontal="center" vertical="center"/>
    </xf>
    <xf numFmtId="0" fontId="33" fillId="9" borderId="81" xfId="0" applyFont="1" applyFill="1" applyBorder="1" applyAlignment="1">
      <alignment horizontal="center" vertical="center"/>
    </xf>
    <xf numFmtId="0" fontId="33" fillId="9" borderId="7" xfId="0" applyFont="1" applyFill="1" applyBorder="1" applyAlignment="1">
      <alignment horizontal="center" vertical="center"/>
    </xf>
    <xf numFmtId="0" fontId="33" fillId="9" borderId="8" xfId="0" applyFont="1" applyFill="1" applyBorder="1" applyAlignment="1">
      <alignment horizontal="center" vertical="center"/>
    </xf>
    <xf numFmtId="0" fontId="33" fillId="9" borderId="106" xfId="0" applyFont="1" applyFill="1" applyBorder="1" applyAlignment="1">
      <alignment horizontal="center" vertical="center"/>
    </xf>
    <xf numFmtId="38" fontId="5" fillId="2" borderId="18" xfId="3" applyFont="1" applyFill="1" applyBorder="1" applyAlignment="1" applyProtection="1">
      <alignment horizontal="right" vertical="center"/>
      <protection locked="0"/>
    </xf>
    <xf numFmtId="38" fontId="5" fillId="2" borderId="19" xfId="3" applyFont="1" applyFill="1" applyBorder="1" applyAlignment="1" applyProtection="1">
      <alignment horizontal="right" vertical="center"/>
      <protection locked="0"/>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2" borderId="11" xfId="0" applyFont="1" applyFill="1" applyBorder="1" applyAlignment="1" applyProtection="1">
      <alignment horizontal="center" vertical="center"/>
      <protection locked="0"/>
    </xf>
    <xf numFmtId="0" fontId="5" fillId="2" borderId="16" xfId="0" applyFont="1" applyFill="1" applyBorder="1" applyAlignment="1" applyProtection="1">
      <alignment horizontal="center" vertical="center"/>
      <protection locked="0"/>
    </xf>
    <xf numFmtId="0" fontId="10" fillId="2" borderId="11" xfId="2" applyFill="1" applyBorder="1" applyAlignment="1" applyProtection="1">
      <alignment horizontal="left" vertical="center"/>
      <protection locked="0"/>
    </xf>
    <xf numFmtId="0" fontId="5" fillId="2" borderId="11" xfId="0" applyFont="1" applyFill="1" applyBorder="1" applyAlignment="1" applyProtection="1">
      <alignment horizontal="left" vertical="center"/>
      <protection locked="0"/>
    </xf>
    <xf numFmtId="0" fontId="5" fillId="2" borderId="12" xfId="0" applyFont="1" applyFill="1" applyBorder="1" applyAlignment="1" applyProtection="1">
      <alignment horizontal="left" vertical="center"/>
      <protection locked="0"/>
    </xf>
    <xf numFmtId="0" fontId="5" fillId="2" borderId="16" xfId="0" applyFont="1" applyFill="1" applyBorder="1" applyAlignment="1" applyProtection="1">
      <alignment horizontal="left" vertical="center"/>
      <protection locked="0"/>
    </xf>
    <xf numFmtId="0" fontId="5" fillId="2" borderId="17" xfId="0" applyFont="1" applyFill="1" applyBorder="1" applyAlignment="1" applyProtection="1">
      <alignment horizontal="left" vertical="center"/>
      <protection locked="0"/>
    </xf>
    <xf numFmtId="0" fontId="5" fillId="2" borderId="16" xfId="0" applyFont="1" applyFill="1" applyBorder="1" applyAlignment="1" applyProtection="1">
      <alignment horizontal="left" vertical="center" shrinkToFit="1"/>
      <protection locked="0"/>
    </xf>
    <xf numFmtId="179" fontId="5" fillId="2" borderId="16" xfId="0" applyNumberFormat="1" applyFont="1" applyFill="1" applyBorder="1" applyAlignment="1" applyProtection="1">
      <alignment horizontal="center" vertical="center"/>
      <protection locked="0"/>
    </xf>
    <xf numFmtId="0" fontId="5" fillId="2" borderId="15" xfId="0" applyFont="1" applyFill="1" applyBorder="1" applyAlignment="1" applyProtection="1">
      <alignment horizontal="left" vertical="center"/>
      <protection locked="0"/>
    </xf>
    <xf numFmtId="0" fontId="5" fillId="0" borderId="20" xfId="0" applyFont="1" applyBorder="1" applyAlignment="1">
      <alignment horizontal="center" vertical="center"/>
    </xf>
    <xf numFmtId="0" fontId="5" fillId="5" borderId="16" xfId="0" applyFont="1" applyFill="1" applyBorder="1" applyAlignment="1">
      <alignment horizontal="left" vertical="center"/>
    </xf>
    <xf numFmtId="0" fontId="5" fillId="5" borderId="17" xfId="0" applyFont="1" applyFill="1" applyBorder="1" applyAlignment="1">
      <alignment horizontal="left" vertical="center"/>
    </xf>
    <xf numFmtId="0" fontId="5" fillId="2" borderId="0" xfId="0" applyFont="1" applyFill="1" applyAlignment="1" applyProtection="1">
      <alignment horizontal="left" vertical="center"/>
      <protection locked="0"/>
    </xf>
    <xf numFmtId="0" fontId="4" fillId="0" borderId="0" xfId="0" applyFont="1" applyAlignment="1">
      <alignment horizontal="center" vertical="center"/>
    </xf>
    <xf numFmtId="0" fontId="5" fillId="5" borderId="11" xfId="0" applyFont="1" applyFill="1" applyBorder="1" applyAlignment="1">
      <alignment horizontal="left" vertical="center"/>
    </xf>
    <xf numFmtId="0" fontId="5" fillId="5" borderId="12" xfId="0" applyFont="1" applyFill="1" applyBorder="1" applyAlignment="1">
      <alignment horizontal="left" vertical="center"/>
    </xf>
    <xf numFmtId="38" fontId="5" fillId="5" borderId="16" xfId="0" applyNumberFormat="1" applyFont="1" applyFill="1" applyBorder="1" applyAlignment="1">
      <alignment horizontal="left" vertical="center"/>
    </xf>
    <xf numFmtId="0" fontId="5" fillId="2" borderId="0" xfId="0" applyFont="1" applyFill="1" applyAlignment="1" applyProtection="1">
      <alignment horizontal="left" vertical="center" shrinkToFit="1"/>
      <protection locked="0"/>
    </xf>
    <xf numFmtId="0" fontId="5" fillId="2" borderId="14" xfId="0" applyFont="1" applyFill="1" applyBorder="1" applyAlignment="1" applyProtection="1">
      <alignment horizontal="left" vertical="center" shrinkToFit="1"/>
      <protection locked="0"/>
    </xf>
    <xf numFmtId="0" fontId="16" fillId="0" borderId="8" xfId="1" applyFont="1" applyBorder="1" applyAlignment="1">
      <alignment horizontal="right" vertical="center"/>
    </xf>
    <xf numFmtId="0" fontId="18" fillId="0" borderId="3" xfId="1" applyFont="1" applyBorder="1" applyAlignment="1">
      <alignment horizontal="center" vertical="center" wrapText="1"/>
    </xf>
    <xf numFmtId="0" fontId="18" fillId="0" borderId="33" xfId="1" applyFont="1" applyBorder="1" applyAlignment="1">
      <alignment horizontal="center" vertical="center" wrapText="1"/>
    </xf>
    <xf numFmtId="0" fontId="18" fillId="0" borderId="34" xfId="1" applyFont="1" applyBorder="1" applyAlignment="1">
      <alignment horizontal="center" vertical="center" wrapText="1"/>
    </xf>
    <xf numFmtId="0" fontId="19" fillId="0" borderId="4" xfId="1" applyFont="1" applyBorder="1" applyAlignment="1">
      <alignment horizontal="center" vertical="center" wrapText="1"/>
    </xf>
    <xf numFmtId="0" fontId="19" fillId="0" borderId="5" xfId="1" applyFont="1" applyBorder="1" applyAlignment="1">
      <alignment horizontal="center" vertical="center" wrapText="1"/>
    </xf>
    <xf numFmtId="0" fontId="19" fillId="0" borderId="7" xfId="1" applyFont="1" applyBorder="1" applyAlignment="1">
      <alignment horizontal="center" vertical="center" wrapText="1"/>
    </xf>
    <xf numFmtId="0" fontId="19" fillId="0" borderId="8" xfId="1" applyFont="1" applyBorder="1" applyAlignment="1">
      <alignment horizontal="center" vertical="center" wrapText="1"/>
    </xf>
    <xf numFmtId="0" fontId="19" fillId="0" borderId="6" xfId="1" applyFont="1" applyBorder="1" applyAlignment="1">
      <alignment horizontal="center" vertical="center" wrapText="1"/>
    </xf>
    <xf numFmtId="0" fontId="19" fillId="0" borderId="9" xfId="1" applyFont="1" applyBorder="1" applyAlignment="1">
      <alignment horizontal="center" vertical="center" wrapText="1"/>
    </xf>
    <xf numFmtId="0" fontId="19" fillId="0" borderId="28" xfId="1" applyFont="1" applyBorder="1" applyAlignment="1">
      <alignment horizontal="center" vertical="center" wrapText="1"/>
    </xf>
    <xf numFmtId="0" fontId="19" fillId="0" borderId="30" xfId="1" applyFont="1" applyBorder="1" applyAlignment="1">
      <alignment horizontal="center" vertical="center" wrapText="1"/>
    </xf>
    <xf numFmtId="0" fontId="19" fillId="0" borderId="36" xfId="1" applyFont="1" applyBorder="1" applyAlignment="1">
      <alignment horizontal="center" vertical="center" wrapText="1"/>
    </xf>
    <xf numFmtId="0" fontId="19" fillId="0" borderId="38" xfId="1" applyFont="1" applyBorder="1" applyAlignment="1">
      <alignment horizontal="center" vertical="center" wrapText="1"/>
    </xf>
    <xf numFmtId="0" fontId="19" fillId="0" borderId="39" xfId="1" applyFont="1" applyBorder="1" applyAlignment="1">
      <alignment horizontal="center" vertical="center" wrapText="1"/>
    </xf>
    <xf numFmtId="0" fontId="19" fillId="0" borderId="28" xfId="1" applyFont="1" applyBorder="1" applyAlignment="1">
      <alignment horizontal="center" vertical="center"/>
    </xf>
    <xf numFmtId="0" fontId="19" fillId="0" borderId="30" xfId="1" applyFont="1" applyBorder="1" applyAlignment="1">
      <alignment horizontal="center" vertical="center"/>
    </xf>
    <xf numFmtId="0" fontId="16" fillId="0" borderId="43" xfId="1" applyFont="1" applyBorder="1" applyAlignment="1">
      <alignment horizontal="right" vertical="center"/>
    </xf>
    <xf numFmtId="0" fontId="18" fillId="0" borderId="4" xfId="1" applyFont="1" applyBorder="1" applyAlignment="1">
      <alignment horizontal="center" vertical="center" wrapText="1"/>
    </xf>
    <xf numFmtId="0" fontId="18" fillId="0" borderId="5" xfId="1" applyFont="1" applyBorder="1" applyAlignment="1">
      <alignment horizontal="center" vertical="center" wrapText="1"/>
    </xf>
    <xf numFmtId="0" fontId="18" fillId="0" borderId="7" xfId="1" applyFont="1" applyBorder="1" applyAlignment="1">
      <alignment horizontal="center" vertical="center" wrapText="1"/>
    </xf>
    <xf numFmtId="0" fontId="18" fillId="0" borderId="8" xfId="1" applyFont="1" applyBorder="1" applyAlignment="1">
      <alignment horizontal="center" vertical="center" wrapText="1"/>
    </xf>
    <xf numFmtId="0" fontId="18" fillId="0" borderId="6" xfId="1" applyFont="1" applyBorder="1" applyAlignment="1">
      <alignment horizontal="center" vertical="center" wrapText="1"/>
    </xf>
    <xf numFmtId="0" fontId="18" fillId="0" borderId="9" xfId="1" applyFont="1" applyBorder="1" applyAlignment="1">
      <alignment horizontal="center" vertical="center" wrapText="1"/>
    </xf>
    <xf numFmtId="0" fontId="19" fillId="0" borderId="1" xfId="1" applyFont="1" applyBorder="1" applyAlignment="1">
      <alignment horizontal="center" vertical="center" wrapText="1"/>
    </xf>
    <xf numFmtId="0" fontId="19" fillId="0" borderId="0" xfId="1" applyFont="1" applyAlignment="1">
      <alignment horizontal="center" vertical="center" wrapText="1"/>
    </xf>
    <xf numFmtId="177" fontId="22" fillId="8" borderId="41" xfId="1" applyNumberFormat="1" applyFont="1" applyFill="1" applyBorder="1" applyAlignment="1">
      <alignment horizontal="right" vertical="center"/>
    </xf>
    <xf numFmtId="177" fontId="22" fillId="8" borderId="48" xfId="1" applyNumberFormat="1" applyFont="1" applyFill="1" applyBorder="1" applyAlignment="1">
      <alignment horizontal="right" vertical="center"/>
    </xf>
    <xf numFmtId="0" fontId="19" fillId="8" borderId="42" xfId="1" applyFont="1" applyFill="1" applyBorder="1" applyAlignment="1">
      <alignment horizontal="center" vertical="center" wrapText="1"/>
    </xf>
    <xf numFmtId="0" fontId="19" fillId="8" borderId="49" xfId="1" applyFont="1" applyFill="1" applyBorder="1" applyAlignment="1">
      <alignment horizontal="center" vertical="center" wrapText="1"/>
    </xf>
    <xf numFmtId="181" fontId="21" fillId="3" borderId="48" xfId="1" applyNumberFormat="1" applyFont="1" applyFill="1" applyBorder="1" applyAlignment="1">
      <alignment horizontal="left" vertical="center" wrapText="1"/>
    </xf>
    <xf numFmtId="181" fontId="21" fillId="3" borderId="49" xfId="1" applyNumberFormat="1" applyFont="1" applyFill="1" applyBorder="1" applyAlignment="1">
      <alignment horizontal="left" vertical="center" wrapText="1"/>
    </xf>
    <xf numFmtId="177" fontId="18" fillId="3" borderId="48" xfId="1" applyNumberFormat="1" applyFont="1" applyFill="1" applyBorder="1" applyAlignment="1">
      <alignment horizontal="left" vertical="center" wrapText="1"/>
    </xf>
    <xf numFmtId="177" fontId="18" fillId="3" borderId="49" xfId="1" applyNumberFormat="1" applyFont="1" applyFill="1" applyBorder="1" applyAlignment="1">
      <alignment horizontal="left" vertical="center" wrapText="1"/>
    </xf>
    <xf numFmtId="181" fontId="32" fillId="0" borderId="0" xfId="1" applyNumberFormat="1" applyFont="1" applyAlignment="1">
      <alignment horizontal="left" vertical="center" wrapText="1"/>
    </xf>
    <xf numFmtId="181" fontId="3" fillId="0" borderId="0" xfId="1" applyNumberFormat="1" applyFont="1" applyAlignment="1">
      <alignment horizontal="left" vertical="center" wrapText="1"/>
    </xf>
    <xf numFmtId="181" fontId="24" fillId="0" borderId="0" xfId="1" applyNumberFormat="1" applyFont="1" applyAlignment="1">
      <alignment horizontal="left" vertical="center" wrapText="1"/>
    </xf>
    <xf numFmtId="181" fontId="24" fillId="0" borderId="50" xfId="1" applyNumberFormat="1" applyFont="1" applyBorder="1" applyAlignment="1">
      <alignment horizontal="left" vertical="center" wrapText="1"/>
    </xf>
    <xf numFmtId="181" fontId="24" fillId="0" borderId="53" xfId="1" applyNumberFormat="1" applyFont="1" applyBorder="1" applyAlignment="1">
      <alignment horizontal="center" vertical="center" wrapText="1"/>
    </xf>
    <xf numFmtId="181" fontId="24" fillId="0" borderId="54" xfId="1" applyNumberFormat="1" applyFont="1" applyBorder="1" applyAlignment="1">
      <alignment horizontal="center" vertical="center" wrapText="1"/>
    </xf>
    <xf numFmtId="181" fontId="24" fillId="0" borderId="52" xfId="1" applyNumberFormat="1" applyFont="1" applyBorder="1" applyAlignment="1">
      <alignment horizontal="center" vertical="center" wrapText="1"/>
    </xf>
    <xf numFmtId="181" fontId="26" fillId="0" borderId="56" xfId="1" applyNumberFormat="1" applyFont="1" applyBorder="1" applyAlignment="1">
      <alignment horizontal="center" vertical="center" wrapText="1"/>
    </xf>
    <xf numFmtId="181" fontId="26" fillId="0" borderId="62" xfId="1" applyNumberFormat="1" applyFont="1" applyBorder="1" applyAlignment="1">
      <alignment horizontal="center" vertical="center" wrapText="1"/>
    </xf>
    <xf numFmtId="181" fontId="26" fillId="0" borderId="69" xfId="1" applyNumberFormat="1" applyFont="1" applyBorder="1" applyAlignment="1">
      <alignment horizontal="center" vertical="center" wrapText="1"/>
    </xf>
    <xf numFmtId="181" fontId="33" fillId="0" borderId="57" xfId="1" applyNumberFormat="1" applyFont="1" applyBorder="1" applyAlignment="1">
      <alignment horizontal="center" vertical="center" wrapText="1"/>
    </xf>
    <xf numFmtId="181" fontId="33" fillId="0" borderId="59" xfId="1" applyNumberFormat="1" applyFont="1" applyBorder="1" applyAlignment="1">
      <alignment horizontal="center" vertical="center" wrapText="1"/>
    </xf>
    <xf numFmtId="181" fontId="33" fillId="0" borderId="77" xfId="1" applyNumberFormat="1" applyFont="1" applyBorder="1" applyAlignment="1">
      <alignment horizontal="center" vertical="center" wrapText="1"/>
    </xf>
    <xf numFmtId="181" fontId="33" fillId="0" borderId="1" xfId="1" applyNumberFormat="1" applyFont="1" applyBorder="1" applyAlignment="1">
      <alignment horizontal="center" vertical="center" wrapText="1"/>
    </xf>
    <xf numFmtId="181" fontId="33" fillId="0" borderId="0" xfId="1" applyNumberFormat="1" applyFont="1" applyAlignment="1">
      <alignment horizontal="center" vertical="center" wrapText="1"/>
    </xf>
    <xf numFmtId="181" fontId="33" fillId="0" borderId="47" xfId="1" applyNumberFormat="1" applyFont="1" applyBorder="1" applyAlignment="1">
      <alignment horizontal="center" vertical="center" wrapText="1"/>
    </xf>
    <xf numFmtId="181" fontId="33" fillId="0" borderId="70" xfId="1" applyNumberFormat="1" applyFont="1" applyBorder="1" applyAlignment="1">
      <alignment horizontal="center" vertical="center" wrapText="1"/>
    </xf>
    <xf numFmtId="181" fontId="33" fillId="0" borderId="72" xfId="1" applyNumberFormat="1" applyFont="1" applyBorder="1" applyAlignment="1">
      <alignment horizontal="center" vertical="center" wrapText="1"/>
    </xf>
    <xf numFmtId="181" fontId="33" fillId="0" borderId="39" xfId="1" applyNumberFormat="1" applyFont="1" applyBorder="1" applyAlignment="1">
      <alignment horizontal="center" vertical="center" wrapText="1"/>
    </xf>
    <xf numFmtId="181" fontId="28" fillId="3" borderId="78" xfId="1" applyNumberFormat="1" applyFont="1" applyFill="1" applyBorder="1" applyAlignment="1">
      <alignment horizontal="right" vertical="center" wrapText="1"/>
    </xf>
    <xf numFmtId="181" fontId="28" fillId="3" borderId="46" xfId="1" applyNumberFormat="1" applyFont="1" applyFill="1" applyBorder="1" applyAlignment="1">
      <alignment horizontal="right" vertical="center" wrapText="1"/>
    </xf>
    <xf numFmtId="181" fontId="28" fillId="3" borderId="40" xfId="1" applyNumberFormat="1" applyFont="1" applyFill="1" applyBorder="1" applyAlignment="1">
      <alignment horizontal="right" vertical="center" wrapText="1"/>
    </xf>
    <xf numFmtId="181" fontId="34" fillId="8" borderId="78" xfId="1" applyNumberFormat="1" applyFont="1" applyFill="1" applyBorder="1" applyAlignment="1">
      <alignment horizontal="right" vertical="center" wrapText="1"/>
    </xf>
    <xf numFmtId="181" fontId="34" fillId="8" borderId="46" xfId="1" applyNumberFormat="1" applyFont="1" applyFill="1" applyBorder="1" applyAlignment="1">
      <alignment horizontal="right" vertical="center" wrapText="1"/>
    </xf>
    <xf numFmtId="181" fontId="34" fillId="8" borderId="40" xfId="1" applyNumberFormat="1" applyFont="1" applyFill="1" applyBorder="1" applyAlignment="1">
      <alignment horizontal="right" vertical="center" wrapText="1"/>
    </xf>
    <xf numFmtId="0" fontId="37" fillId="6" borderId="0" xfId="1" applyFont="1" applyFill="1" applyAlignment="1">
      <alignment horizontal="left" vertical="center" wrapText="1"/>
    </xf>
    <xf numFmtId="0" fontId="39" fillId="0" borderId="50" xfId="1" applyFont="1" applyBorder="1" applyAlignment="1">
      <alignment horizontal="center" vertical="center"/>
    </xf>
    <xf numFmtId="177" fontId="37" fillId="3" borderId="29" xfId="1" applyNumberFormat="1" applyFont="1" applyFill="1" applyBorder="1" applyAlignment="1">
      <alignment horizontal="right" vertical="center"/>
    </xf>
    <xf numFmtId="177" fontId="37" fillId="3" borderId="30" xfId="1" applyNumberFormat="1" applyFont="1" applyFill="1" applyBorder="1" applyAlignment="1">
      <alignment horizontal="right" vertical="center"/>
    </xf>
    <xf numFmtId="0" fontId="43" fillId="0" borderId="50" xfId="1" applyFont="1" applyBorder="1" applyAlignment="1">
      <alignment horizontal="center" vertical="center"/>
    </xf>
  </cellXfs>
  <cellStyles count="19">
    <cellStyle name="z_非表示_テキスト" xfId="7" xr:uid="{C67F1CAE-FD96-48AF-A127-E3E7C20E239D}"/>
    <cellStyle name="タイトル 2" xfId="8" xr:uid="{DB20CD56-9917-4E1F-944F-26237430DF5A}"/>
    <cellStyle name="タスク" xfId="17" xr:uid="{1CEB06A3-0EEF-4A14-8FEF-A5F3A15838BA}"/>
    <cellStyle name="パーセント 2" xfId="16" xr:uid="{FB396841-3F92-4D27-ABB2-32239ADE4D9F}"/>
    <cellStyle name="ハイパーリンク" xfId="2" builtinId="8"/>
    <cellStyle name="ハイパーリンク 2" xfId="11" xr:uid="{E9DB1100-06CC-4ED6-9B95-DD9654340ADE}"/>
    <cellStyle name="プロジェクトの開始" xfId="14" xr:uid="{3285A994-BF07-4A0B-9FCA-583D982B5AA2}"/>
    <cellStyle name="桁区切り" xfId="3" builtinId="6"/>
    <cellStyle name="見出し 1 2" xfId="10" xr:uid="{F401F27C-6975-43AC-A244-693405D7835B}"/>
    <cellStyle name="見出し 2 2" xfId="12" xr:uid="{755FD9EC-A6F6-4E1B-B18B-3EB440083FF0}"/>
    <cellStyle name="見出し 3 2" xfId="13" xr:uid="{CA81EEC3-36B1-45B3-8B70-848C1B585069}"/>
    <cellStyle name="通貨 2" xfId="6" xr:uid="{82EC228F-1351-4F6E-8DBC-07E56231B1B5}"/>
    <cellStyle name="日付" xfId="18" xr:uid="{43BC0209-881F-4074-91E9-CF9BB659BF8F}"/>
    <cellStyle name="標準" xfId="0" builtinId="0"/>
    <cellStyle name="標準 2" xfId="1" xr:uid="{587A6E8F-F791-472D-B5D6-7FC77B056B47}"/>
    <cellStyle name="標準 3" xfId="4" xr:uid="{DEEFF18B-A2C0-40A9-A933-A8CD278BAEB6}"/>
    <cellStyle name="標準 4" xfId="5" xr:uid="{8F2E9C92-F37C-4F1C-B14A-203E2EFED9C2}"/>
    <cellStyle name="標準 5" xfId="9" xr:uid="{F68DC168-C86A-497B-BC26-59EBCBA1F853}"/>
    <cellStyle name="名前" xfId="15" xr:uid="{37550AD1-36F5-4DD8-A588-E77136625898}"/>
  </cellStyles>
  <dxfs count="3">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s>
  <tableStyles count="0" defaultTableStyle="TableStyleMedium2" defaultPivotStyle="PivotStyleMedium9"/>
  <colors>
    <mruColors>
      <color rgb="FFFDFEE2"/>
      <color rgb="FFFCFD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vertex42.com/ExcelTemplates/simple-gantt-chart.html?utm_source=ms&amp;utm_medium=file&amp;utm_campaign=office&amp;utm_content=text" TargetMode="External"/><Relationship Id="rId1" Type="http://schemas.openxmlformats.org/officeDocument/2006/relationships/hyperlink" Target="https://www.vertex42.com/ExcelTemplates/simple-gantt-chart.html?utm_source=ms&amp;utm_medium=file&amp;utm_campaign=office&amp;utm_content=url"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4F61A-4D7F-48F8-BD3F-1A60054C1FF4}">
  <dimension ref="A1:G11"/>
  <sheetViews>
    <sheetView tabSelected="1" workbookViewId="0">
      <selection activeCell="G13" sqref="G13"/>
    </sheetView>
  </sheetViews>
  <sheetFormatPr defaultRowHeight="15"/>
  <cols>
    <col min="1" max="1" width="5.75" style="389" customWidth="1"/>
    <col min="2" max="2" width="24.1640625" style="328" bestFit="1" customWidth="1"/>
    <col min="3" max="6" width="8.6640625" style="328"/>
    <col min="7" max="7" width="13" style="328" customWidth="1"/>
    <col min="8" max="16384" width="8.6640625" style="328"/>
  </cols>
  <sheetData>
    <row r="1" spans="1:7" ht="19.5">
      <c r="B1" s="415" t="s">
        <v>307</v>
      </c>
      <c r="C1" s="415"/>
      <c r="D1" s="415"/>
      <c r="E1" s="415"/>
      <c r="F1" s="415"/>
      <c r="G1" s="415"/>
    </row>
    <row r="2" spans="1:7" ht="37.5" customHeight="1">
      <c r="B2" s="414" t="s">
        <v>309</v>
      </c>
      <c r="C2" s="414"/>
      <c r="D2" s="414"/>
      <c r="E2" s="414"/>
      <c r="F2" s="414"/>
      <c r="G2" s="414"/>
    </row>
    <row r="3" spans="1:7" ht="26" customHeight="1">
      <c r="B3" s="387"/>
      <c r="C3" s="387"/>
      <c r="D3" s="387"/>
      <c r="E3" s="387"/>
      <c r="F3" s="387"/>
      <c r="G3" s="387"/>
    </row>
    <row r="4" spans="1:7">
      <c r="A4" s="388" t="s">
        <v>391</v>
      </c>
      <c r="B4" s="388" t="s">
        <v>392</v>
      </c>
    </row>
    <row r="5" spans="1:7">
      <c r="A5" s="388" t="s">
        <v>393</v>
      </c>
      <c r="B5" s="332" t="s">
        <v>304</v>
      </c>
    </row>
    <row r="6" spans="1:7">
      <c r="A6" s="388" t="s">
        <v>394</v>
      </c>
      <c r="B6" s="332" t="s">
        <v>305</v>
      </c>
    </row>
    <row r="7" spans="1:7">
      <c r="A7" s="388" t="s">
        <v>395</v>
      </c>
      <c r="B7" s="332" t="s">
        <v>410</v>
      </c>
    </row>
    <row r="8" spans="1:7">
      <c r="A8" s="388" t="s">
        <v>396</v>
      </c>
      <c r="B8" s="333" t="s">
        <v>202</v>
      </c>
    </row>
    <row r="9" spans="1:7">
      <c r="A9" s="388" t="s">
        <v>397</v>
      </c>
      <c r="B9" s="333" t="s">
        <v>306</v>
      </c>
    </row>
    <row r="10" spans="1:7">
      <c r="A10" s="388" t="s">
        <v>398</v>
      </c>
      <c r="B10" s="333" t="s">
        <v>411</v>
      </c>
    </row>
    <row r="11" spans="1:7">
      <c r="A11" s="388" t="s">
        <v>399</v>
      </c>
      <c r="B11" s="333" t="s">
        <v>412</v>
      </c>
    </row>
  </sheetData>
  <mergeCells count="2">
    <mergeCell ref="B2:G2"/>
    <mergeCell ref="B1:G1"/>
  </mergeCells>
  <phoneticPr fontId="1"/>
  <hyperlinks>
    <hyperlink ref="B7" location="'開発　要求仕様書'!A1" display="'開発　要求仕様書'!A1" xr:uid="{F8065D2D-FAE8-4DBD-9695-8004663C99B9}"/>
    <hyperlink ref="B8" location="検収書!A1" display="検収書!A1" xr:uid="{075FC576-B8B9-4169-8EA3-6F4C070F3316}"/>
    <hyperlink ref="B9" location="見積書!A1" display="見積書!A1" xr:uid="{2C0015A9-3833-4311-8748-088938BBDD55}"/>
    <hyperlink ref="B10" location="発注書!A1" display="発注書!A1" xr:uid="{EDC4D1B8-6829-4337-9727-7D81EC70BA17}"/>
    <hyperlink ref="B11" location="納品書!A1" display="納品書!A1" xr:uid="{6F267630-95B0-4206-BEC2-0F0A801DD744}"/>
    <hyperlink ref="B5" location="'サーバー　要求仕様書'!A1" display="'サーバー　要求仕様書'!A1" xr:uid="{C736AFA0-A666-4C12-B097-86D292A71922}"/>
    <hyperlink ref="B6" location="'サービス調達　要求仕様書'!A1" display="'サービス調達　要求仕様書'!A1" xr:uid="{513026F8-2F44-4E14-A527-2BE9DE03FA7B}"/>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E4F16-C13A-42CC-BB6A-D58D0F793A33}">
  <dimension ref="A1:K139"/>
  <sheetViews>
    <sheetView view="pageBreakPreview" zoomScale="130" zoomScaleNormal="100" zoomScaleSheetLayoutView="130" workbookViewId="0">
      <selection activeCell="K4" sqref="K4"/>
    </sheetView>
  </sheetViews>
  <sheetFormatPr defaultRowHeight="12.5"/>
  <cols>
    <col min="1" max="16384" width="8.6640625" style="243"/>
  </cols>
  <sheetData>
    <row r="1" spans="1:11" s="236" customFormat="1" ht="13">
      <c r="G1" s="398" t="s">
        <v>324</v>
      </c>
      <c r="H1" s="398"/>
      <c r="I1" s="398"/>
    </row>
    <row r="3" spans="1:11" ht="16.5">
      <c r="D3" s="413" t="s">
        <v>303</v>
      </c>
      <c r="E3" s="413"/>
      <c r="F3" s="413"/>
      <c r="G3" s="412"/>
    </row>
    <row r="4" spans="1:11" ht="18">
      <c r="A4" s="236"/>
      <c r="B4" s="236"/>
      <c r="C4" s="236"/>
      <c r="D4" s="236"/>
      <c r="E4" s="236"/>
      <c r="F4" s="236"/>
      <c r="G4" s="236"/>
      <c r="H4" s="236"/>
      <c r="I4" s="236"/>
      <c r="K4" s="330" t="s">
        <v>308</v>
      </c>
    </row>
    <row r="5" spans="1:11" ht="13">
      <c r="A5" s="236"/>
      <c r="B5" s="236"/>
      <c r="C5" s="236"/>
      <c r="D5" s="236"/>
      <c r="E5" s="398" t="s">
        <v>214</v>
      </c>
      <c r="F5" s="412"/>
      <c r="G5" s="471"/>
      <c r="H5" s="471"/>
      <c r="I5" s="471"/>
    </row>
    <row r="6" spans="1:11" ht="13">
      <c r="A6" s="236"/>
      <c r="B6" s="236"/>
      <c r="C6" s="236"/>
      <c r="D6" s="236"/>
      <c r="E6" s="236"/>
      <c r="G6" s="236"/>
      <c r="H6" s="236"/>
      <c r="I6" s="236"/>
    </row>
    <row r="7" spans="1:11" ht="13">
      <c r="A7" s="236"/>
      <c r="B7" s="236"/>
      <c r="C7" s="236"/>
      <c r="D7" s="236"/>
      <c r="E7" s="399" t="s">
        <v>390</v>
      </c>
      <c r="F7" s="412"/>
      <c r="G7" s="399"/>
      <c r="H7" s="398"/>
      <c r="I7" s="398"/>
    </row>
    <row r="8" spans="1:11" ht="13">
      <c r="A8" s="236"/>
      <c r="B8" s="236"/>
      <c r="C8" s="236"/>
      <c r="D8" s="236"/>
      <c r="E8" s="236"/>
      <c r="F8" s="236"/>
      <c r="G8" s="236"/>
      <c r="H8" s="236"/>
      <c r="I8" s="236"/>
    </row>
    <row r="9" spans="1:11" ht="13">
      <c r="A9" s="236" t="s">
        <v>227</v>
      </c>
      <c r="B9" s="236"/>
      <c r="C9" s="236"/>
      <c r="D9" s="236"/>
      <c r="E9" s="236"/>
      <c r="F9" s="236"/>
      <c r="G9" s="236"/>
      <c r="H9" s="236"/>
      <c r="I9" s="236"/>
    </row>
    <row r="10" spans="1:11" ht="13.5" thickBot="1">
      <c r="A10" s="236"/>
      <c r="B10" s="236"/>
      <c r="C10" s="236"/>
      <c r="D10" s="236"/>
      <c r="E10" s="236"/>
      <c r="F10" s="236"/>
      <c r="G10" s="236"/>
      <c r="H10" s="236"/>
      <c r="I10" s="236"/>
    </row>
    <row r="11" spans="1:11" ht="17" customHeight="1">
      <c r="A11" s="337" t="s">
        <v>215</v>
      </c>
      <c r="B11" s="338"/>
      <c r="C11" s="461"/>
      <c r="D11" s="462"/>
      <c r="E11" s="462"/>
      <c r="F11" s="462"/>
      <c r="G11" s="462"/>
      <c r="H11" s="462"/>
      <c r="I11" s="463"/>
    </row>
    <row r="12" spans="1:11" ht="12.5" customHeight="1">
      <c r="A12" s="563" t="s">
        <v>217</v>
      </c>
      <c r="B12" s="564"/>
      <c r="C12" s="574"/>
      <c r="D12" s="575"/>
      <c r="E12" s="575"/>
      <c r="F12" s="575"/>
      <c r="G12" s="575"/>
      <c r="H12" s="575"/>
      <c r="I12" s="576"/>
    </row>
    <row r="13" spans="1:11" ht="12.5" customHeight="1">
      <c r="A13" s="565"/>
      <c r="B13" s="566"/>
      <c r="C13" s="577"/>
      <c r="D13" s="578"/>
      <c r="E13" s="578"/>
      <c r="F13" s="578"/>
      <c r="G13" s="578"/>
      <c r="H13" s="578"/>
      <c r="I13" s="579"/>
    </row>
    <row r="14" spans="1:11" ht="12.5" customHeight="1">
      <c r="A14" s="567"/>
      <c r="B14" s="568"/>
      <c r="C14" s="580"/>
      <c r="D14" s="581"/>
      <c r="E14" s="581"/>
      <c r="F14" s="581"/>
      <c r="G14" s="581"/>
      <c r="H14" s="581"/>
      <c r="I14" s="582"/>
    </row>
    <row r="15" spans="1:11" ht="12.5" customHeight="1">
      <c r="A15" s="563" t="s">
        <v>218</v>
      </c>
      <c r="B15" s="569"/>
      <c r="C15" s="532"/>
      <c r="D15" s="533"/>
      <c r="E15" s="533"/>
      <c r="F15" s="533"/>
      <c r="G15" s="533"/>
      <c r="H15" s="533"/>
      <c r="I15" s="541"/>
    </row>
    <row r="16" spans="1:11" ht="12.5" customHeight="1">
      <c r="A16" s="570"/>
      <c r="B16" s="571"/>
      <c r="C16" s="535"/>
      <c r="D16" s="536"/>
      <c r="E16" s="536"/>
      <c r="F16" s="536"/>
      <c r="G16" s="536"/>
      <c r="H16" s="536"/>
      <c r="I16" s="542"/>
    </row>
    <row r="17" spans="1:9" ht="12.5" customHeight="1" thickBot="1">
      <c r="A17" s="572"/>
      <c r="B17" s="573"/>
      <c r="C17" s="543"/>
      <c r="D17" s="544"/>
      <c r="E17" s="544"/>
      <c r="F17" s="544"/>
      <c r="G17" s="544"/>
      <c r="H17" s="544"/>
      <c r="I17" s="545"/>
    </row>
    <row r="18" spans="1:9" ht="12.5" customHeight="1">
      <c r="A18" s="339"/>
      <c r="B18" s="339"/>
      <c r="C18" s="335"/>
      <c r="D18" s="335"/>
      <c r="E18" s="335"/>
      <c r="F18" s="335"/>
      <c r="G18" s="335"/>
      <c r="H18" s="335"/>
      <c r="I18" s="335"/>
    </row>
    <row r="19" spans="1:9" ht="12.5" customHeight="1">
      <c r="A19" s="236" t="s">
        <v>216</v>
      </c>
      <c r="B19" s="236"/>
      <c r="C19" s="236"/>
      <c r="D19" s="236"/>
      <c r="E19" s="236"/>
      <c r="F19" s="236"/>
      <c r="G19" s="236"/>
      <c r="H19" s="236"/>
      <c r="I19" s="236"/>
    </row>
    <row r="20" spans="1:9" ht="12.5" customHeight="1" thickBot="1">
      <c r="A20" s="236"/>
      <c r="B20" s="236"/>
      <c r="C20" s="236"/>
      <c r="D20" s="236"/>
      <c r="E20" s="236"/>
      <c r="F20" s="236"/>
      <c r="G20" s="236"/>
      <c r="H20" s="236"/>
      <c r="I20" s="236"/>
    </row>
    <row r="21" spans="1:9" ht="12.5" customHeight="1">
      <c r="A21" s="391" t="s">
        <v>222</v>
      </c>
      <c r="B21" s="392"/>
      <c r="C21" s="392"/>
      <c r="D21" s="392"/>
      <c r="E21" s="392"/>
      <c r="F21" s="392"/>
      <c r="G21" s="392"/>
      <c r="H21" s="392"/>
      <c r="I21" s="393"/>
    </row>
    <row r="22" spans="1:9" ht="12.5" customHeight="1">
      <c r="A22" s="546" t="s">
        <v>219</v>
      </c>
      <c r="B22" s="547"/>
      <c r="C22" s="547"/>
      <c r="D22" s="547"/>
      <c r="E22" s="547"/>
      <c r="F22" s="547"/>
      <c r="G22" s="547"/>
      <c r="H22" s="547"/>
      <c r="I22" s="548"/>
    </row>
    <row r="23" spans="1:9" ht="12.5" customHeight="1">
      <c r="A23" s="549"/>
      <c r="B23" s="550"/>
      <c r="C23" s="550"/>
      <c r="D23" s="550"/>
      <c r="E23" s="550"/>
      <c r="F23" s="550"/>
      <c r="G23" s="550"/>
      <c r="H23" s="550"/>
      <c r="I23" s="551"/>
    </row>
    <row r="24" spans="1:9" ht="12.5" customHeight="1">
      <c r="A24" s="549"/>
      <c r="B24" s="550"/>
      <c r="C24" s="550"/>
      <c r="D24" s="550"/>
      <c r="E24" s="550"/>
      <c r="F24" s="550"/>
      <c r="G24" s="550"/>
      <c r="H24" s="550"/>
      <c r="I24" s="551"/>
    </row>
    <row r="25" spans="1:9" ht="12.5" customHeight="1">
      <c r="A25" s="549"/>
      <c r="B25" s="550"/>
      <c r="C25" s="550"/>
      <c r="D25" s="550"/>
      <c r="E25" s="550"/>
      <c r="F25" s="550"/>
      <c r="G25" s="550"/>
      <c r="H25" s="550"/>
      <c r="I25" s="551"/>
    </row>
    <row r="26" spans="1:9" ht="12.5" customHeight="1">
      <c r="A26" s="549"/>
      <c r="B26" s="550"/>
      <c r="C26" s="550"/>
      <c r="D26" s="550"/>
      <c r="E26" s="550"/>
      <c r="F26" s="550"/>
      <c r="G26" s="550"/>
      <c r="H26" s="550"/>
      <c r="I26" s="551"/>
    </row>
    <row r="27" spans="1:9" ht="12.5" customHeight="1">
      <c r="A27" s="552"/>
      <c r="B27" s="553"/>
      <c r="C27" s="553"/>
      <c r="D27" s="553"/>
      <c r="E27" s="553"/>
      <c r="F27" s="553"/>
      <c r="G27" s="553"/>
      <c r="H27" s="553"/>
      <c r="I27" s="554"/>
    </row>
    <row r="28" spans="1:9" ht="12.5" customHeight="1">
      <c r="A28" s="396" t="s">
        <v>223</v>
      </c>
      <c r="B28" s="390"/>
      <c r="C28" s="390"/>
      <c r="D28" s="390"/>
      <c r="E28" s="390"/>
      <c r="F28" s="390" t="s">
        <v>220</v>
      </c>
      <c r="G28" s="390"/>
      <c r="H28" s="390"/>
      <c r="I28" s="397"/>
    </row>
    <row r="29" spans="1:9" ht="12.5" customHeight="1">
      <c r="A29" s="546" t="s">
        <v>221</v>
      </c>
      <c r="B29" s="555"/>
      <c r="C29" s="555"/>
      <c r="D29" s="555"/>
      <c r="E29" s="555"/>
      <c r="F29" s="555"/>
      <c r="G29" s="555"/>
      <c r="H29" s="555"/>
      <c r="I29" s="556"/>
    </row>
    <row r="30" spans="1:9" ht="12.5" customHeight="1">
      <c r="A30" s="557"/>
      <c r="B30" s="531"/>
      <c r="C30" s="531"/>
      <c r="D30" s="531"/>
      <c r="E30" s="531"/>
      <c r="F30" s="531"/>
      <c r="G30" s="531"/>
      <c r="H30" s="531"/>
      <c r="I30" s="558"/>
    </row>
    <row r="31" spans="1:9" ht="12.5" customHeight="1">
      <c r="A31" s="557"/>
      <c r="B31" s="531"/>
      <c r="C31" s="531"/>
      <c r="D31" s="531"/>
      <c r="E31" s="531"/>
      <c r="F31" s="531"/>
      <c r="G31" s="531"/>
      <c r="H31" s="531"/>
      <c r="I31" s="558"/>
    </row>
    <row r="32" spans="1:9" ht="12.5" customHeight="1">
      <c r="A32" s="557"/>
      <c r="B32" s="531"/>
      <c r="C32" s="531"/>
      <c r="D32" s="531"/>
      <c r="E32" s="531"/>
      <c r="F32" s="531"/>
      <c r="G32" s="531"/>
      <c r="H32" s="531"/>
      <c r="I32" s="558"/>
    </row>
    <row r="33" spans="1:9" ht="12.5" customHeight="1">
      <c r="A33" s="557"/>
      <c r="B33" s="531"/>
      <c r="C33" s="531"/>
      <c r="D33" s="531"/>
      <c r="E33" s="531"/>
      <c r="F33" s="531"/>
      <c r="G33" s="531"/>
      <c r="H33" s="531"/>
      <c r="I33" s="558"/>
    </row>
    <row r="34" spans="1:9" ht="12.5" customHeight="1">
      <c r="A34" s="557"/>
      <c r="B34" s="531"/>
      <c r="C34" s="531"/>
      <c r="D34" s="531"/>
      <c r="E34" s="531"/>
      <c r="F34" s="531"/>
      <c r="G34" s="531"/>
      <c r="H34" s="531"/>
      <c r="I34" s="558"/>
    </row>
    <row r="35" spans="1:9" ht="12.5" customHeight="1">
      <c r="A35" s="559"/>
      <c r="B35" s="560"/>
      <c r="C35" s="560"/>
      <c r="D35" s="560"/>
      <c r="E35" s="560"/>
      <c r="F35" s="560"/>
      <c r="G35" s="560"/>
      <c r="H35" s="560"/>
      <c r="I35" s="561"/>
    </row>
    <row r="36" spans="1:9" ht="12.5" customHeight="1">
      <c r="A36" s="394" t="s">
        <v>224</v>
      </c>
      <c r="B36" s="236"/>
      <c r="C36" s="236"/>
      <c r="D36" s="236"/>
      <c r="E36" s="236"/>
      <c r="F36" s="236"/>
      <c r="G36" s="236"/>
      <c r="H36" s="236"/>
      <c r="I36" s="395"/>
    </row>
    <row r="37" spans="1:9" ht="12.5" customHeight="1">
      <c r="A37" s="562" t="s">
        <v>225</v>
      </c>
      <c r="B37" s="555"/>
      <c r="C37" s="555"/>
      <c r="D37" s="555"/>
      <c r="E37" s="555"/>
      <c r="F37" s="555"/>
      <c r="G37" s="555"/>
      <c r="H37" s="555"/>
      <c r="I37" s="556"/>
    </row>
    <row r="38" spans="1:9" ht="12.5" customHeight="1">
      <c r="A38" s="557"/>
      <c r="B38" s="531"/>
      <c r="C38" s="531"/>
      <c r="D38" s="531"/>
      <c r="E38" s="531"/>
      <c r="F38" s="531"/>
      <c r="G38" s="531"/>
      <c r="H38" s="531"/>
      <c r="I38" s="558"/>
    </row>
    <row r="39" spans="1:9" ht="12.5" customHeight="1">
      <c r="A39" s="557"/>
      <c r="B39" s="531"/>
      <c r="C39" s="531"/>
      <c r="D39" s="531"/>
      <c r="E39" s="531"/>
      <c r="F39" s="531"/>
      <c r="G39" s="531"/>
      <c r="H39" s="531"/>
      <c r="I39" s="558"/>
    </row>
    <row r="40" spans="1:9" ht="12.5" customHeight="1">
      <c r="A40" s="557"/>
      <c r="B40" s="531"/>
      <c r="C40" s="531"/>
      <c r="D40" s="531"/>
      <c r="E40" s="531"/>
      <c r="F40" s="531"/>
      <c r="G40" s="531"/>
      <c r="H40" s="531"/>
      <c r="I40" s="558"/>
    </row>
    <row r="41" spans="1:9" ht="12.5" customHeight="1">
      <c r="A41" s="557"/>
      <c r="B41" s="531"/>
      <c r="C41" s="531"/>
      <c r="D41" s="531"/>
      <c r="E41" s="531"/>
      <c r="F41" s="531"/>
      <c r="G41" s="531"/>
      <c r="H41" s="531"/>
      <c r="I41" s="558"/>
    </row>
    <row r="42" spans="1:9" ht="12.5" customHeight="1">
      <c r="A42" s="557"/>
      <c r="B42" s="531"/>
      <c r="C42" s="531"/>
      <c r="D42" s="531"/>
      <c r="E42" s="531"/>
      <c r="F42" s="531"/>
      <c r="G42" s="531"/>
      <c r="H42" s="531"/>
      <c r="I42" s="558"/>
    </row>
    <row r="43" spans="1:9" ht="12.5" customHeight="1">
      <c r="A43" s="557"/>
      <c r="B43" s="531"/>
      <c r="C43" s="531"/>
      <c r="D43" s="531"/>
      <c r="E43" s="531"/>
      <c r="F43" s="531"/>
      <c r="G43" s="531"/>
      <c r="H43" s="531"/>
      <c r="I43" s="558"/>
    </row>
    <row r="44" spans="1:9" ht="12.5" customHeight="1">
      <c r="A44" s="557"/>
      <c r="B44" s="531"/>
      <c r="C44" s="531"/>
      <c r="D44" s="531"/>
      <c r="E44" s="531"/>
      <c r="F44" s="531"/>
      <c r="G44" s="531"/>
      <c r="H44" s="531"/>
      <c r="I44" s="558"/>
    </row>
    <row r="45" spans="1:9" ht="12.5" customHeight="1">
      <c r="A45" s="557"/>
      <c r="B45" s="531"/>
      <c r="C45" s="531"/>
      <c r="D45" s="531"/>
      <c r="E45" s="531"/>
      <c r="F45" s="531"/>
      <c r="G45" s="531"/>
      <c r="H45" s="531"/>
      <c r="I45" s="558"/>
    </row>
    <row r="46" spans="1:9" ht="12.5" customHeight="1">
      <c r="A46" s="559"/>
      <c r="B46" s="560"/>
      <c r="C46" s="560"/>
      <c r="D46" s="560"/>
      <c r="E46" s="560"/>
      <c r="F46" s="560"/>
      <c r="G46" s="560"/>
      <c r="H46" s="560"/>
      <c r="I46" s="561"/>
    </row>
    <row r="47" spans="1:9" ht="12.5" customHeight="1">
      <c r="A47" s="394" t="s">
        <v>226</v>
      </c>
      <c r="B47" s="236"/>
      <c r="C47" s="236"/>
      <c r="D47" s="236"/>
      <c r="E47" s="236"/>
      <c r="F47" s="236"/>
      <c r="G47" s="236"/>
      <c r="H47" s="236"/>
      <c r="I47" s="395"/>
    </row>
    <row r="48" spans="1:9" ht="12.5" customHeight="1">
      <c r="A48" s="532"/>
      <c r="B48" s="533"/>
      <c r="C48" s="533"/>
      <c r="D48" s="533"/>
      <c r="E48" s="533"/>
      <c r="F48" s="533"/>
      <c r="G48" s="533"/>
      <c r="H48" s="533"/>
      <c r="I48" s="534"/>
    </row>
    <row r="49" spans="1:9" ht="12.5" customHeight="1">
      <c r="A49" s="535"/>
      <c r="B49" s="536"/>
      <c r="C49" s="536"/>
      <c r="D49" s="536"/>
      <c r="E49" s="536"/>
      <c r="F49" s="536"/>
      <c r="G49" s="536"/>
      <c r="H49" s="536"/>
      <c r="I49" s="537"/>
    </row>
    <row r="50" spans="1:9" ht="12.5" customHeight="1">
      <c r="A50" s="535"/>
      <c r="B50" s="536"/>
      <c r="C50" s="536"/>
      <c r="D50" s="536"/>
      <c r="E50" s="536"/>
      <c r="F50" s="536"/>
      <c r="G50" s="536"/>
      <c r="H50" s="536"/>
      <c r="I50" s="537"/>
    </row>
    <row r="51" spans="1:9" ht="12.5" customHeight="1">
      <c r="A51" s="535"/>
      <c r="B51" s="536"/>
      <c r="C51" s="536"/>
      <c r="D51" s="536"/>
      <c r="E51" s="536"/>
      <c r="F51" s="536"/>
      <c r="G51" s="536"/>
      <c r="H51" s="536"/>
      <c r="I51" s="537"/>
    </row>
    <row r="52" spans="1:9" ht="12.5" customHeight="1">
      <c r="A52" s="535"/>
      <c r="B52" s="536"/>
      <c r="C52" s="536"/>
      <c r="D52" s="536"/>
      <c r="E52" s="536"/>
      <c r="F52" s="536"/>
      <c r="G52" s="536"/>
      <c r="H52" s="536"/>
      <c r="I52" s="537"/>
    </row>
    <row r="53" spans="1:9" ht="12.5" customHeight="1">
      <c r="A53" s="535"/>
      <c r="B53" s="536"/>
      <c r="C53" s="536"/>
      <c r="D53" s="536"/>
      <c r="E53" s="536"/>
      <c r="F53" s="536"/>
      <c r="G53" s="536"/>
      <c r="H53" s="536"/>
      <c r="I53" s="537"/>
    </row>
    <row r="54" spans="1:9" ht="12.5" customHeight="1">
      <c r="A54" s="535"/>
      <c r="B54" s="536"/>
      <c r="C54" s="536"/>
      <c r="D54" s="536"/>
      <c r="E54" s="536"/>
      <c r="F54" s="536"/>
      <c r="G54" s="536"/>
      <c r="H54" s="536"/>
      <c r="I54" s="537"/>
    </row>
    <row r="55" spans="1:9" ht="12.5" customHeight="1">
      <c r="A55" s="535"/>
      <c r="B55" s="536"/>
      <c r="C55" s="536"/>
      <c r="D55" s="536"/>
      <c r="E55" s="536"/>
      <c r="F55" s="536"/>
      <c r="G55" s="536"/>
      <c r="H55" s="536"/>
      <c r="I55" s="537"/>
    </row>
    <row r="56" spans="1:9" ht="12.5" customHeight="1">
      <c r="A56" s="538"/>
      <c r="B56" s="539"/>
      <c r="C56" s="539"/>
      <c r="D56" s="539"/>
      <c r="E56" s="539"/>
      <c r="F56" s="539"/>
      <c r="G56" s="539"/>
      <c r="H56" s="539"/>
      <c r="I56" s="540"/>
    </row>
    <row r="57" spans="1:9" ht="12.5" customHeight="1">
      <c r="A57" s="236" t="s">
        <v>400</v>
      </c>
      <c r="B57" s="236"/>
      <c r="C57" s="236"/>
      <c r="D57" s="236"/>
      <c r="E57" s="236"/>
      <c r="F57" s="236"/>
      <c r="G57" s="236"/>
      <c r="H57" s="236"/>
      <c r="I57" s="236"/>
    </row>
    <row r="58" spans="1:9" ht="12.5" customHeight="1">
      <c r="A58" s="530"/>
      <c r="B58" s="530"/>
      <c r="C58" s="530"/>
      <c r="D58" s="530"/>
      <c r="E58" s="530"/>
      <c r="F58" s="530"/>
      <c r="G58" s="530"/>
      <c r="H58" s="530"/>
      <c r="I58" s="530"/>
    </row>
    <row r="59" spans="1:9" ht="13" customHeight="1">
      <c r="A59" s="530"/>
      <c r="B59" s="530"/>
      <c r="C59" s="530"/>
      <c r="D59" s="530"/>
      <c r="E59" s="530"/>
      <c r="F59" s="530"/>
      <c r="G59" s="530"/>
      <c r="H59" s="530"/>
      <c r="I59" s="530"/>
    </row>
    <row r="60" spans="1:9" ht="13" customHeight="1">
      <c r="A60" s="530"/>
      <c r="B60" s="530"/>
      <c r="C60" s="530"/>
      <c r="D60" s="530"/>
      <c r="E60" s="530"/>
      <c r="F60" s="530"/>
      <c r="G60" s="530"/>
      <c r="H60" s="530"/>
      <c r="I60" s="530"/>
    </row>
    <row r="61" spans="1:9" ht="13" customHeight="1">
      <c r="A61" s="530"/>
      <c r="B61" s="530"/>
      <c r="C61" s="530"/>
      <c r="D61" s="530"/>
      <c r="E61" s="530"/>
      <c r="F61" s="530"/>
      <c r="G61" s="530"/>
      <c r="H61" s="530"/>
      <c r="I61" s="530"/>
    </row>
    <row r="62" spans="1:9" ht="13" customHeight="1">
      <c r="A62" s="530"/>
      <c r="B62" s="530"/>
      <c r="C62" s="530"/>
      <c r="D62" s="530"/>
      <c r="E62" s="530"/>
      <c r="F62" s="530"/>
      <c r="G62" s="530"/>
      <c r="H62" s="530"/>
      <c r="I62" s="530"/>
    </row>
    <row r="63" spans="1:9" ht="13" customHeight="1">
      <c r="A63" s="530"/>
      <c r="B63" s="530"/>
      <c r="C63" s="530"/>
      <c r="D63" s="530"/>
      <c r="E63" s="530"/>
      <c r="F63" s="530"/>
      <c r="G63" s="530"/>
      <c r="H63" s="530"/>
      <c r="I63" s="530"/>
    </row>
    <row r="64" spans="1:9" ht="13" customHeight="1">
      <c r="A64" s="530"/>
      <c r="B64" s="530"/>
      <c r="C64" s="530"/>
      <c r="D64" s="530"/>
      <c r="E64" s="530"/>
      <c r="F64" s="530"/>
      <c r="G64" s="530"/>
      <c r="H64" s="530"/>
      <c r="I64" s="530"/>
    </row>
    <row r="65" spans="1:9" ht="13" customHeight="1">
      <c r="A65" s="530"/>
      <c r="B65" s="530"/>
      <c r="C65" s="530"/>
      <c r="D65" s="530"/>
      <c r="E65" s="530"/>
      <c r="F65" s="530"/>
      <c r="G65" s="530"/>
      <c r="H65" s="530"/>
      <c r="I65" s="530"/>
    </row>
    <row r="66" spans="1:9" ht="13" customHeight="1">
      <c r="A66" s="530"/>
      <c r="B66" s="530"/>
      <c r="C66" s="530"/>
      <c r="D66" s="530"/>
      <c r="E66" s="530"/>
      <c r="F66" s="530"/>
      <c r="G66" s="530"/>
      <c r="H66" s="530"/>
      <c r="I66" s="530"/>
    </row>
    <row r="67" spans="1:9" ht="13">
      <c r="A67" s="335"/>
      <c r="B67" s="335"/>
      <c r="C67" s="335"/>
      <c r="D67" s="335"/>
      <c r="E67" s="335"/>
      <c r="F67" s="335"/>
      <c r="G67" s="335"/>
      <c r="H67" s="335"/>
      <c r="I67" s="335"/>
    </row>
    <row r="68" spans="1:9" ht="13">
      <c r="A68" s="236" t="s">
        <v>401</v>
      </c>
      <c r="B68" s="236"/>
      <c r="C68" s="236"/>
      <c r="D68" s="236"/>
      <c r="E68" s="236"/>
      <c r="F68" s="236"/>
      <c r="G68" s="236"/>
      <c r="H68" s="236"/>
      <c r="I68" s="236"/>
    </row>
    <row r="69" spans="1:9" ht="13">
      <c r="A69" s="236"/>
      <c r="B69" s="236"/>
      <c r="C69" s="236"/>
      <c r="D69" s="236"/>
      <c r="E69" s="236"/>
      <c r="F69" s="236"/>
      <c r="G69" s="236"/>
      <c r="H69" s="236"/>
      <c r="I69" s="236"/>
    </row>
    <row r="70" spans="1:9" ht="13" customHeight="1">
      <c r="A70" s="530"/>
      <c r="B70" s="530"/>
      <c r="C70" s="530"/>
      <c r="D70" s="530"/>
      <c r="E70" s="530"/>
      <c r="F70" s="530"/>
      <c r="G70" s="530"/>
      <c r="H70" s="530"/>
      <c r="I70" s="530"/>
    </row>
    <row r="71" spans="1:9" ht="13" customHeight="1">
      <c r="A71" s="530"/>
      <c r="B71" s="530"/>
      <c r="C71" s="530"/>
      <c r="D71" s="530"/>
      <c r="E71" s="530"/>
      <c r="F71" s="530"/>
      <c r="G71" s="530"/>
      <c r="H71" s="530"/>
      <c r="I71" s="530"/>
    </row>
    <row r="72" spans="1:9" ht="13" customHeight="1">
      <c r="A72" s="530"/>
      <c r="B72" s="530"/>
      <c r="C72" s="530"/>
      <c r="D72" s="530"/>
      <c r="E72" s="530"/>
      <c r="F72" s="530"/>
      <c r="G72" s="530"/>
      <c r="H72" s="530"/>
      <c r="I72" s="530"/>
    </row>
    <row r="73" spans="1:9" ht="13" customHeight="1">
      <c r="A73" s="530"/>
      <c r="B73" s="530"/>
      <c r="C73" s="530"/>
      <c r="D73" s="530"/>
      <c r="E73" s="530"/>
      <c r="F73" s="530"/>
      <c r="G73" s="530"/>
      <c r="H73" s="530"/>
      <c r="I73" s="530"/>
    </row>
    <row r="74" spans="1:9" ht="13" customHeight="1">
      <c r="A74" s="530"/>
      <c r="B74" s="530"/>
      <c r="C74" s="530"/>
      <c r="D74" s="530"/>
      <c r="E74" s="530"/>
      <c r="F74" s="530"/>
      <c r="G74" s="530"/>
      <c r="H74" s="530"/>
      <c r="I74" s="530"/>
    </row>
    <row r="75" spans="1:9" ht="13" customHeight="1">
      <c r="A75" s="530"/>
      <c r="B75" s="530"/>
      <c r="C75" s="530"/>
      <c r="D75" s="530"/>
      <c r="E75" s="530"/>
      <c r="F75" s="530"/>
      <c r="G75" s="530"/>
      <c r="H75" s="530"/>
      <c r="I75" s="530"/>
    </row>
    <row r="76" spans="1:9" ht="13" customHeight="1">
      <c r="A76" s="530"/>
      <c r="B76" s="530"/>
      <c r="C76" s="530"/>
      <c r="D76" s="530"/>
      <c r="E76" s="530"/>
      <c r="F76" s="530"/>
      <c r="G76" s="530"/>
      <c r="H76" s="530"/>
      <c r="I76" s="530"/>
    </row>
    <row r="77" spans="1:9" ht="13" customHeight="1">
      <c r="A77" s="530"/>
      <c r="B77" s="530"/>
      <c r="C77" s="530"/>
      <c r="D77" s="530"/>
      <c r="E77" s="530"/>
      <c r="F77" s="530"/>
      <c r="G77" s="530"/>
      <c r="H77" s="530"/>
      <c r="I77" s="530"/>
    </row>
    <row r="78" spans="1:9" ht="13" customHeight="1">
      <c r="A78" s="530"/>
      <c r="B78" s="530"/>
      <c r="C78" s="530"/>
      <c r="D78" s="530"/>
      <c r="E78" s="530"/>
      <c r="F78" s="530"/>
      <c r="G78" s="530"/>
      <c r="H78" s="530"/>
      <c r="I78" s="530"/>
    </row>
    <row r="79" spans="1:9" ht="13">
      <c r="A79" s="335"/>
      <c r="B79" s="335"/>
      <c r="C79" s="335"/>
      <c r="D79" s="335"/>
      <c r="E79" s="335"/>
      <c r="F79" s="335"/>
      <c r="G79" s="335"/>
      <c r="H79" s="335"/>
      <c r="I79" s="335"/>
    </row>
    <row r="80" spans="1:9" ht="13">
      <c r="A80" s="236" t="s">
        <v>228</v>
      </c>
      <c r="B80" s="236"/>
      <c r="C80" s="236"/>
      <c r="D80" s="236"/>
      <c r="E80" s="236"/>
      <c r="F80" s="236"/>
      <c r="G80" s="236"/>
      <c r="H80" s="236"/>
      <c r="I80" s="236"/>
    </row>
    <row r="81" spans="1:9" ht="13" customHeight="1">
      <c r="A81" s="237"/>
      <c r="B81" s="237"/>
      <c r="C81" s="237"/>
      <c r="D81" s="237"/>
      <c r="E81" s="237"/>
      <c r="F81" s="237"/>
      <c r="G81" s="237"/>
      <c r="H81" s="237"/>
      <c r="I81" s="237"/>
    </row>
    <row r="82" spans="1:9" ht="13" customHeight="1">
      <c r="A82" s="531"/>
      <c r="B82" s="531"/>
      <c r="C82" s="531"/>
      <c r="D82" s="531"/>
      <c r="E82" s="531"/>
      <c r="F82" s="531"/>
      <c r="G82" s="531"/>
      <c r="H82" s="531"/>
      <c r="I82" s="531"/>
    </row>
    <row r="83" spans="1:9" ht="13" customHeight="1">
      <c r="A83" s="531"/>
      <c r="B83" s="531"/>
      <c r="C83" s="531"/>
      <c r="D83" s="531"/>
      <c r="E83" s="531"/>
      <c r="F83" s="531"/>
      <c r="G83" s="531"/>
      <c r="H83" s="531"/>
      <c r="I83" s="531"/>
    </row>
    <row r="84" spans="1:9" ht="13" customHeight="1">
      <c r="A84" s="531"/>
      <c r="B84" s="531"/>
      <c r="C84" s="531"/>
      <c r="D84" s="531"/>
      <c r="E84" s="531"/>
      <c r="F84" s="531"/>
      <c r="G84" s="531"/>
      <c r="H84" s="531"/>
      <c r="I84" s="531"/>
    </row>
    <row r="85" spans="1:9" ht="13" customHeight="1">
      <c r="A85" s="531"/>
      <c r="B85" s="531"/>
      <c r="C85" s="531"/>
      <c r="D85" s="531"/>
      <c r="E85" s="531"/>
      <c r="F85" s="531"/>
      <c r="G85" s="531"/>
      <c r="H85" s="531"/>
      <c r="I85" s="531"/>
    </row>
    <row r="86" spans="1:9" ht="13" customHeight="1">
      <c r="A86" s="531"/>
      <c r="B86" s="531"/>
      <c r="C86" s="531"/>
      <c r="D86" s="531"/>
      <c r="E86" s="531"/>
      <c r="F86" s="531"/>
      <c r="G86" s="531"/>
      <c r="H86" s="531"/>
      <c r="I86" s="531"/>
    </row>
    <row r="87" spans="1:9" ht="13" customHeight="1">
      <c r="A87" s="531"/>
      <c r="B87" s="531"/>
      <c r="C87" s="531"/>
      <c r="D87" s="531"/>
      <c r="E87" s="531"/>
      <c r="F87" s="531"/>
      <c r="G87" s="531"/>
      <c r="H87" s="531"/>
      <c r="I87" s="531"/>
    </row>
    <row r="88" spans="1:9" ht="13" customHeight="1">
      <c r="A88" s="531"/>
      <c r="B88" s="531"/>
      <c r="C88" s="531"/>
      <c r="D88" s="531"/>
      <c r="E88" s="531"/>
      <c r="F88" s="531"/>
      <c r="G88" s="531"/>
      <c r="H88" s="531"/>
      <c r="I88" s="531"/>
    </row>
    <row r="89" spans="1:9" ht="13" customHeight="1">
      <c r="A89" s="531"/>
      <c r="B89" s="531"/>
      <c r="C89" s="531"/>
      <c r="D89" s="531"/>
      <c r="E89" s="531"/>
      <c r="F89" s="531"/>
      <c r="G89" s="531"/>
      <c r="H89" s="531"/>
      <c r="I89" s="531"/>
    </row>
    <row r="90" spans="1:9" ht="13" customHeight="1">
      <c r="A90" s="531"/>
      <c r="B90" s="531"/>
      <c r="C90" s="531"/>
      <c r="D90" s="531"/>
      <c r="E90" s="531"/>
      <c r="F90" s="531"/>
      <c r="G90" s="531"/>
      <c r="H90" s="531"/>
      <c r="I90" s="531"/>
    </row>
    <row r="91" spans="1:9" ht="13" customHeight="1">
      <c r="A91" s="531"/>
      <c r="B91" s="531"/>
      <c r="C91" s="531"/>
      <c r="D91" s="531"/>
      <c r="E91" s="531"/>
      <c r="F91" s="531"/>
      <c r="G91" s="531"/>
      <c r="H91" s="531"/>
      <c r="I91" s="531"/>
    </row>
    <row r="92" spans="1:9" ht="13" customHeight="1">
      <c r="A92" s="531"/>
      <c r="B92" s="531"/>
      <c r="C92" s="531"/>
      <c r="D92" s="531"/>
      <c r="E92" s="531"/>
      <c r="F92" s="531"/>
      <c r="G92" s="531"/>
      <c r="H92" s="531"/>
      <c r="I92" s="531"/>
    </row>
    <row r="93" spans="1:9" ht="13" customHeight="1">
      <c r="A93" s="531"/>
      <c r="B93" s="531"/>
      <c r="C93" s="531"/>
      <c r="D93" s="531"/>
      <c r="E93" s="531"/>
      <c r="F93" s="531"/>
      <c r="G93" s="531"/>
      <c r="H93" s="531"/>
      <c r="I93" s="531"/>
    </row>
    <row r="94" spans="1:9" ht="13" customHeight="1">
      <c r="A94" s="531"/>
      <c r="B94" s="531"/>
      <c r="C94" s="531"/>
      <c r="D94" s="531"/>
      <c r="E94" s="531"/>
      <c r="F94" s="531"/>
      <c r="G94" s="531"/>
      <c r="H94" s="531"/>
      <c r="I94" s="531"/>
    </row>
    <row r="95" spans="1:9" ht="13" customHeight="1">
      <c r="A95" s="531"/>
      <c r="B95" s="531"/>
      <c r="C95" s="531"/>
      <c r="D95" s="531"/>
      <c r="E95" s="531"/>
      <c r="F95" s="531"/>
      <c r="G95" s="531"/>
      <c r="H95" s="531"/>
      <c r="I95" s="531"/>
    </row>
    <row r="96" spans="1:9" ht="13" customHeight="1">
      <c r="A96" s="531"/>
      <c r="B96" s="531"/>
      <c r="C96" s="531"/>
      <c r="D96" s="531"/>
      <c r="E96" s="531"/>
      <c r="F96" s="531"/>
      <c r="G96" s="531"/>
      <c r="H96" s="531"/>
      <c r="I96" s="531"/>
    </row>
    <row r="97" spans="1:9" ht="13" customHeight="1">
      <c r="A97" s="531"/>
      <c r="B97" s="531"/>
      <c r="C97" s="531"/>
      <c r="D97" s="531"/>
      <c r="E97" s="531"/>
      <c r="F97" s="531"/>
      <c r="G97" s="531"/>
      <c r="H97" s="531"/>
      <c r="I97" s="531"/>
    </row>
    <row r="98" spans="1:9" ht="13" customHeight="1">
      <c r="A98" s="531"/>
      <c r="B98" s="531"/>
      <c r="C98" s="531"/>
      <c r="D98" s="531"/>
      <c r="E98" s="531"/>
      <c r="F98" s="531"/>
      <c r="G98" s="531"/>
      <c r="H98" s="531"/>
      <c r="I98" s="531"/>
    </row>
    <row r="99" spans="1:9" ht="13" customHeight="1">
      <c r="A99" s="531"/>
      <c r="B99" s="531"/>
      <c r="C99" s="531"/>
      <c r="D99" s="531"/>
      <c r="E99" s="531"/>
      <c r="F99" s="531"/>
      <c r="G99" s="531"/>
      <c r="H99" s="531"/>
      <c r="I99" s="531"/>
    </row>
    <row r="100" spans="1:9" ht="13" customHeight="1">
      <c r="A100" s="531"/>
      <c r="B100" s="531"/>
      <c r="C100" s="531"/>
      <c r="D100" s="531"/>
      <c r="E100" s="531"/>
      <c r="F100" s="531"/>
      <c r="G100" s="531"/>
      <c r="H100" s="531"/>
      <c r="I100" s="531"/>
    </row>
    <row r="101" spans="1:9" ht="13" customHeight="1">
      <c r="A101" s="531"/>
      <c r="B101" s="531"/>
      <c r="C101" s="531"/>
      <c r="D101" s="531"/>
      <c r="E101" s="531"/>
      <c r="F101" s="531"/>
      <c r="G101" s="531"/>
      <c r="H101" s="531"/>
      <c r="I101" s="531"/>
    </row>
    <row r="102" spans="1:9" ht="13" customHeight="1">
      <c r="A102" s="531"/>
      <c r="B102" s="531"/>
      <c r="C102" s="531"/>
      <c r="D102" s="531"/>
      <c r="E102" s="531"/>
      <c r="F102" s="531"/>
      <c r="G102" s="531"/>
      <c r="H102" s="531"/>
      <c r="I102" s="531"/>
    </row>
    <row r="103" spans="1:9" ht="13" customHeight="1">
      <c r="A103" s="531"/>
      <c r="B103" s="531"/>
      <c r="C103" s="531"/>
      <c r="D103" s="531"/>
      <c r="E103" s="531"/>
      <c r="F103" s="531"/>
      <c r="G103" s="531"/>
      <c r="H103" s="531"/>
      <c r="I103" s="531"/>
    </row>
    <row r="104" spans="1:9" ht="13" customHeight="1">
      <c r="A104" s="531"/>
      <c r="B104" s="531"/>
      <c r="C104" s="531"/>
      <c r="D104" s="531"/>
      <c r="E104" s="531"/>
      <c r="F104" s="531"/>
      <c r="G104" s="531"/>
      <c r="H104" s="531"/>
      <c r="I104" s="531"/>
    </row>
    <row r="105" spans="1:9" ht="13" customHeight="1">
      <c r="A105" s="531"/>
      <c r="B105" s="531"/>
      <c r="C105" s="531"/>
      <c r="D105" s="531"/>
      <c r="E105" s="531"/>
      <c r="F105" s="531"/>
      <c r="G105" s="531"/>
      <c r="H105" s="531"/>
      <c r="I105" s="531"/>
    </row>
    <row r="106" spans="1:9" ht="13" customHeight="1">
      <c r="A106" s="531"/>
      <c r="B106" s="531"/>
      <c r="C106" s="531"/>
      <c r="D106" s="531"/>
      <c r="E106" s="531"/>
      <c r="F106" s="531"/>
      <c r="G106" s="531"/>
      <c r="H106" s="531"/>
      <c r="I106" s="531"/>
    </row>
    <row r="107" spans="1:9" ht="13" customHeight="1">
      <c r="A107" s="531"/>
      <c r="B107" s="531"/>
      <c r="C107" s="531"/>
      <c r="D107" s="531"/>
      <c r="E107" s="531"/>
      <c r="F107" s="531"/>
      <c r="G107" s="531"/>
      <c r="H107" s="531"/>
      <c r="I107" s="531"/>
    </row>
    <row r="108" spans="1:9" ht="13" customHeight="1">
      <c r="A108" s="531"/>
      <c r="B108" s="531"/>
      <c r="C108" s="531"/>
      <c r="D108" s="531"/>
      <c r="E108" s="531"/>
      <c r="F108" s="531"/>
      <c r="G108" s="531"/>
      <c r="H108" s="531"/>
      <c r="I108" s="531"/>
    </row>
    <row r="109" spans="1:9" ht="13" customHeight="1">
      <c r="A109" s="531"/>
      <c r="B109" s="531"/>
      <c r="C109" s="531"/>
      <c r="D109" s="531"/>
      <c r="E109" s="531"/>
      <c r="F109" s="531"/>
      <c r="G109" s="531"/>
      <c r="H109" s="531"/>
      <c r="I109" s="531"/>
    </row>
    <row r="110" spans="1:9" ht="13" customHeight="1">
      <c r="A110" s="531"/>
      <c r="B110" s="531"/>
      <c r="C110" s="531"/>
      <c r="D110" s="531"/>
      <c r="E110" s="531"/>
      <c r="F110" s="531"/>
      <c r="G110" s="531"/>
      <c r="H110" s="531"/>
      <c r="I110" s="531"/>
    </row>
    <row r="111" spans="1:9" ht="13" customHeight="1">
      <c r="A111" s="531"/>
      <c r="B111" s="531"/>
      <c r="C111" s="531"/>
      <c r="D111" s="531"/>
      <c r="E111" s="531"/>
      <c r="F111" s="531"/>
      <c r="G111" s="531"/>
      <c r="H111" s="531"/>
      <c r="I111" s="531"/>
    </row>
    <row r="112" spans="1:9" ht="13" customHeight="1"/>
    <row r="113" spans="1:9" ht="13" customHeight="1"/>
    <row r="114" spans="1:9" ht="13" customHeight="1"/>
    <row r="115" spans="1:9" ht="13" customHeight="1"/>
    <row r="116" spans="1:9" ht="13" customHeight="1"/>
    <row r="117" spans="1:9" ht="13" customHeight="1"/>
    <row r="118" spans="1:9" ht="13" customHeight="1"/>
    <row r="119" spans="1:9" ht="13" customHeight="1"/>
    <row r="120" spans="1:9" ht="13" customHeight="1"/>
    <row r="121" spans="1:9" ht="13">
      <c r="A121" s="236"/>
      <c r="B121" s="236"/>
      <c r="C121" s="236"/>
      <c r="D121" s="236"/>
      <c r="E121" s="236"/>
      <c r="F121" s="236"/>
      <c r="G121" s="236"/>
      <c r="H121" s="236"/>
      <c r="I121" s="236"/>
    </row>
    <row r="122" spans="1:9" ht="13">
      <c r="A122" s="236"/>
      <c r="B122" s="236"/>
      <c r="C122" s="236"/>
      <c r="D122" s="236"/>
      <c r="E122" s="236"/>
      <c r="F122" s="236"/>
      <c r="G122" s="236"/>
      <c r="H122" s="236"/>
      <c r="I122" s="236"/>
    </row>
    <row r="123" spans="1:9" ht="13">
      <c r="A123" s="236"/>
      <c r="B123" s="236"/>
      <c r="C123" s="236"/>
      <c r="D123" s="236"/>
      <c r="E123" s="236"/>
      <c r="F123" s="236"/>
      <c r="G123" s="236"/>
      <c r="H123" s="236"/>
      <c r="I123" s="236"/>
    </row>
    <row r="124" spans="1:9" ht="13">
      <c r="A124" s="236"/>
      <c r="B124" s="236"/>
      <c r="C124" s="236"/>
      <c r="D124" s="236"/>
      <c r="E124" s="236"/>
      <c r="F124" s="236"/>
      <c r="G124" s="236"/>
      <c r="H124" s="236"/>
      <c r="I124" s="236"/>
    </row>
    <row r="125" spans="1:9" ht="13">
      <c r="A125" s="236"/>
      <c r="B125" s="236"/>
      <c r="C125" s="236"/>
      <c r="D125" s="236"/>
      <c r="E125" s="236"/>
      <c r="F125" s="236"/>
      <c r="G125" s="236"/>
      <c r="H125" s="236"/>
      <c r="I125" s="236"/>
    </row>
    <row r="126" spans="1:9" ht="13">
      <c r="A126" s="236"/>
      <c r="B126" s="236"/>
      <c r="C126" s="236"/>
      <c r="D126" s="236"/>
      <c r="E126" s="236"/>
      <c r="F126" s="236"/>
      <c r="G126" s="236"/>
      <c r="H126" s="236"/>
      <c r="I126" s="236"/>
    </row>
    <row r="127" spans="1:9" ht="13">
      <c r="A127" s="236"/>
      <c r="B127" s="236"/>
      <c r="C127" s="236"/>
      <c r="D127" s="236"/>
      <c r="E127" s="236"/>
      <c r="F127" s="236"/>
      <c r="G127" s="236"/>
      <c r="H127" s="236"/>
      <c r="I127" s="236"/>
    </row>
    <row r="128" spans="1:9" ht="13">
      <c r="A128" s="236"/>
      <c r="B128" s="236"/>
      <c r="C128" s="236"/>
      <c r="D128" s="236"/>
      <c r="E128" s="236"/>
      <c r="F128" s="236"/>
      <c r="G128" s="236"/>
      <c r="H128" s="236"/>
      <c r="I128" s="236"/>
    </row>
    <row r="129" spans="1:9" ht="13">
      <c r="A129" s="236"/>
      <c r="B129" s="236"/>
      <c r="C129" s="236"/>
      <c r="D129" s="236"/>
      <c r="E129" s="236"/>
      <c r="F129" s="236"/>
      <c r="G129" s="236"/>
      <c r="H129" s="236"/>
      <c r="I129" s="236"/>
    </row>
    <row r="130" spans="1:9" ht="13">
      <c r="A130" s="236"/>
      <c r="B130" s="236"/>
      <c r="C130" s="236"/>
      <c r="D130" s="236"/>
      <c r="E130" s="236"/>
      <c r="F130" s="236"/>
      <c r="G130" s="236"/>
      <c r="H130" s="236"/>
      <c r="I130" s="236"/>
    </row>
    <row r="131" spans="1:9" ht="13">
      <c r="A131" s="236"/>
      <c r="B131" s="236"/>
      <c r="C131" s="236"/>
      <c r="D131" s="236"/>
      <c r="E131" s="236"/>
      <c r="F131" s="236"/>
      <c r="G131" s="236"/>
      <c r="H131" s="236"/>
      <c r="I131" s="236"/>
    </row>
    <row r="132" spans="1:9" ht="13">
      <c r="A132" s="236"/>
      <c r="B132" s="236"/>
      <c r="C132" s="236"/>
      <c r="D132" s="236"/>
      <c r="E132" s="236"/>
      <c r="F132" s="236"/>
      <c r="G132" s="236"/>
      <c r="H132" s="236"/>
      <c r="I132" s="236"/>
    </row>
    <row r="133" spans="1:9" ht="13">
      <c r="A133" s="236"/>
      <c r="B133" s="236"/>
      <c r="C133" s="236"/>
      <c r="D133" s="236"/>
      <c r="E133" s="236"/>
      <c r="F133" s="236"/>
      <c r="G133" s="236"/>
      <c r="H133" s="236"/>
      <c r="I133" s="236"/>
    </row>
    <row r="134" spans="1:9" ht="13">
      <c r="A134" s="236"/>
      <c r="B134" s="236"/>
      <c r="C134" s="236"/>
      <c r="D134" s="236"/>
      <c r="E134" s="236"/>
      <c r="F134" s="236"/>
      <c r="G134" s="236"/>
      <c r="H134" s="236"/>
      <c r="I134" s="236"/>
    </row>
    <row r="135" spans="1:9" ht="13">
      <c r="A135" s="236"/>
      <c r="B135" s="236"/>
      <c r="C135" s="236"/>
      <c r="D135" s="236"/>
      <c r="E135" s="236"/>
      <c r="F135" s="236"/>
      <c r="G135" s="236"/>
      <c r="H135" s="236"/>
      <c r="I135" s="236"/>
    </row>
    <row r="136" spans="1:9" ht="13">
      <c r="A136" s="236"/>
      <c r="B136" s="236"/>
      <c r="C136" s="236"/>
      <c r="D136" s="236"/>
      <c r="E136" s="236"/>
      <c r="F136" s="236"/>
      <c r="G136" s="236"/>
      <c r="H136" s="236"/>
      <c r="I136" s="236"/>
    </row>
    <row r="137" spans="1:9" ht="13">
      <c r="A137" s="236"/>
      <c r="B137" s="236"/>
      <c r="C137" s="236"/>
      <c r="D137" s="236"/>
      <c r="E137" s="236"/>
      <c r="F137" s="236"/>
      <c r="G137" s="236"/>
      <c r="H137" s="236"/>
      <c r="I137" s="236"/>
    </row>
    <row r="138" spans="1:9" ht="13">
      <c r="A138" s="236"/>
      <c r="B138" s="236"/>
      <c r="C138" s="236"/>
      <c r="D138" s="236"/>
      <c r="E138" s="236"/>
      <c r="F138" s="236"/>
      <c r="G138" s="236"/>
      <c r="H138" s="236"/>
      <c r="I138" s="236"/>
    </row>
    <row r="139" spans="1:9" ht="13">
      <c r="A139" s="236"/>
      <c r="B139" s="236"/>
      <c r="C139" s="236"/>
      <c r="D139" s="236"/>
      <c r="E139" s="236"/>
      <c r="F139" s="236"/>
      <c r="G139" s="236"/>
      <c r="H139" s="236"/>
      <c r="I139" s="236"/>
    </row>
  </sheetData>
  <mergeCells count="13">
    <mergeCell ref="A58:I66"/>
    <mergeCell ref="A70:I78"/>
    <mergeCell ref="A82:I111"/>
    <mergeCell ref="G5:I5"/>
    <mergeCell ref="A48:I56"/>
    <mergeCell ref="C11:I11"/>
    <mergeCell ref="C15:I17"/>
    <mergeCell ref="A22:I27"/>
    <mergeCell ref="A29:I35"/>
    <mergeCell ref="A37:I46"/>
    <mergeCell ref="A12:B14"/>
    <mergeCell ref="A15:B17"/>
    <mergeCell ref="C12:I14"/>
  </mergeCells>
  <phoneticPr fontId="1"/>
  <hyperlinks>
    <hyperlink ref="K4" location="サンプル一覧!A1" display="リンク一覧" xr:uid="{C237CE11-82A9-4AC2-AB79-576041E7EC4B}"/>
  </hyperlinks>
  <pageMargins left="0.7" right="0.7" top="0.75" bottom="0.75" header="0.3" footer="0.3"/>
  <pageSetup paperSize="9" scale="99" orientation="portrait" r:id="rId1"/>
  <rowBreaks count="1" manualBreakCount="1">
    <brk id="56" max="8"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FF50-08F0-47F5-9CE5-1C8B0A523FD4}">
  <sheetPr codeName="Sheet7"/>
  <dimension ref="A1:I32"/>
  <sheetViews>
    <sheetView showGridLines="0" showZeros="0" view="pageBreakPreview" topLeftCell="A9" zoomScale="115" zoomScaleNormal="100" zoomScaleSheetLayoutView="115" workbookViewId="0">
      <selection activeCell="B15" sqref="B15:H15"/>
    </sheetView>
  </sheetViews>
  <sheetFormatPr defaultRowHeight="12"/>
  <cols>
    <col min="1" max="8" width="10.58203125" style="2" customWidth="1"/>
    <col min="9" max="16384" width="8.6640625" style="2"/>
  </cols>
  <sheetData>
    <row r="1" spans="1:9" ht="18" customHeight="1">
      <c r="A1" s="22" t="s">
        <v>4</v>
      </c>
      <c r="B1" s="5"/>
      <c r="C1" s="5"/>
      <c r="D1" s="5"/>
      <c r="E1" s="5"/>
      <c r="F1" s="5"/>
      <c r="G1" s="5"/>
      <c r="H1" s="5"/>
    </row>
    <row r="2" spans="1:9" ht="18" customHeight="1">
      <c r="A2" s="5"/>
      <c r="B2" s="5"/>
      <c r="C2" s="5"/>
      <c r="D2" s="5"/>
      <c r="E2" s="5"/>
      <c r="F2" s="5"/>
      <c r="G2" s="5"/>
      <c r="H2" s="5"/>
    </row>
    <row r="3" spans="1:9" ht="18" customHeight="1">
      <c r="A3" s="605" t="s">
        <v>6</v>
      </c>
      <c r="B3" s="605"/>
      <c r="C3" s="605"/>
      <c r="D3" s="605"/>
      <c r="E3" s="605"/>
      <c r="F3" s="605"/>
      <c r="G3" s="605"/>
      <c r="H3" s="605"/>
    </row>
    <row r="4" spans="1:9" ht="18" customHeight="1">
      <c r="A4" s="1"/>
      <c r="B4" s="1"/>
      <c r="C4" s="1"/>
      <c r="D4" s="1"/>
      <c r="E4" s="1"/>
      <c r="F4" s="1"/>
      <c r="G4" s="1"/>
      <c r="H4" s="1"/>
    </row>
    <row r="5" spans="1:9" ht="18" customHeight="1">
      <c r="A5" s="6" t="s">
        <v>7</v>
      </c>
      <c r="B5" s="5"/>
      <c r="C5" s="5"/>
      <c r="D5" s="5"/>
      <c r="E5" s="5"/>
      <c r="F5" s="5"/>
      <c r="G5" s="5"/>
      <c r="H5" s="5"/>
    </row>
    <row r="6" spans="1:9" ht="18" customHeight="1">
      <c r="A6" s="587" t="s">
        <v>8</v>
      </c>
      <c r="B6" s="588"/>
      <c r="C6" s="591" t="s">
        <v>41</v>
      </c>
      <c r="D6" s="587" t="s">
        <v>9</v>
      </c>
      <c r="E6" s="588"/>
      <c r="F6" s="606" t="e">
        <f>#REF!</f>
        <v>#REF!</v>
      </c>
      <c r="G6" s="606"/>
      <c r="H6" s="607"/>
      <c r="I6" s="3" t="s">
        <v>10</v>
      </c>
    </row>
    <row r="7" spans="1:9" ht="18" customHeight="1">
      <c r="A7" s="589"/>
      <c r="B7" s="590"/>
      <c r="C7" s="592"/>
      <c r="D7" s="589" t="s">
        <v>19</v>
      </c>
      <c r="E7" s="590"/>
      <c r="F7" s="608" t="e">
        <f>#REF!</f>
        <v>#REF!</v>
      </c>
      <c r="G7" s="602"/>
      <c r="H7" s="603"/>
      <c r="I7" s="3" t="s">
        <v>11</v>
      </c>
    </row>
    <row r="8" spans="1:9" ht="18" customHeight="1">
      <c r="A8" s="7" t="s">
        <v>20</v>
      </c>
      <c r="B8" s="5"/>
      <c r="C8" s="5"/>
      <c r="D8" s="5"/>
      <c r="E8" s="5"/>
      <c r="F8" s="5"/>
      <c r="G8" s="5"/>
      <c r="H8" s="8"/>
      <c r="I8" s="3" t="s">
        <v>12</v>
      </c>
    </row>
    <row r="9" spans="1:9" ht="18" customHeight="1">
      <c r="A9" s="9" t="s">
        <v>21</v>
      </c>
      <c r="B9" s="609"/>
      <c r="C9" s="609"/>
      <c r="D9" s="609"/>
      <c r="E9" s="609"/>
      <c r="F9" s="609"/>
      <c r="G9" s="609"/>
      <c r="H9" s="610"/>
      <c r="I9" s="3" t="s">
        <v>13</v>
      </c>
    </row>
    <row r="10" spans="1:9" ht="18" customHeight="1">
      <c r="A10" s="4"/>
      <c r="B10" s="602" t="e">
        <f>#REF!</f>
        <v>#REF!</v>
      </c>
      <c r="C10" s="602"/>
      <c r="D10" s="602"/>
      <c r="E10" s="602"/>
      <c r="F10" s="602"/>
      <c r="G10" s="602"/>
      <c r="H10" s="603"/>
      <c r="I10" s="3" t="s">
        <v>14</v>
      </c>
    </row>
    <row r="11" spans="1:9" ht="18" customHeight="1">
      <c r="A11" s="9" t="s">
        <v>3</v>
      </c>
      <c r="B11" s="606" t="e">
        <f>#REF!</f>
        <v>#REF!</v>
      </c>
      <c r="C11" s="606"/>
      <c r="D11" s="5"/>
      <c r="E11" s="5"/>
      <c r="F11" s="5"/>
      <c r="G11" s="5"/>
      <c r="H11" s="8"/>
      <c r="I11" s="3" t="s">
        <v>15</v>
      </c>
    </row>
    <row r="12" spans="1:9" ht="18" customHeight="1">
      <c r="A12" s="9" t="s">
        <v>21</v>
      </c>
      <c r="B12" s="604"/>
      <c r="C12" s="604"/>
      <c r="D12" s="5"/>
      <c r="E12" s="5"/>
      <c r="F12" s="5"/>
      <c r="G12" s="5"/>
      <c r="H12" s="8"/>
      <c r="I12" s="3" t="s">
        <v>16</v>
      </c>
    </row>
    <row r="13" spans="1:9" ht="18" customHeight="1">
      <c r="A13" s="4" t="s">
        <v>2</v>
      </c>
      <c r="B13" s="602" t="e">
        <f>#REF!</f>
        <v>#REF!</v>
      </c>
      <c r="C13" s="602"/>
      <c r="D13" s="10"/>
      <c r="E13" s="10"/>
      <c r="F13" s="10"/>
      <c r="G13" s="10"/>
      <c r="H13" s="11"/>
      <c r="I13" s="3" t="s">
        <v>17</v>
      </c>
    </row>
    <row r="14" spans="1:9" ht="18" customHeight="1">
      <c r="A14" s="587" t="s">
        <v>1</v>
      </c>
      <c r="B14" s="12" t="e">
        <f>#REF!</f>
        <v>#REF!</v>
      </c>
      <c r="C14" s="13"/>
      <c r="D14" s="13"/>
      <c r="E14" s="13"/>
      <c r="F14" s="13"/>
      <c r="G14" s="13"/>
      <c r="H14" s="14"/>
      <c r="I14" s="3" t="s">
        <v>14</v>
      </c>
    </row>
    <row r="15" spans="1:9" ht="18" customHeight="1">
      <c r="A15" s="589"/>
      <c r="B15" s="602" t="e">
        <f>#REF!</f>
        <v>#REF!</v>
      </c>
      <c r="C15" s="602"/>
      <c r="D15" s="602"/>
      <c r="E15" s="602"/>
      <c r="F15" s="602"/>
      <c r="G15" s="602"/>
      <c r="H15" s="603"/>
      <c r="I15" s="3" t="s">
        <v>15</v>
      </c>
    </row>
    <row r="16" spans="1:9" ht="18" customHeight="1">
      <c r="A16" s="9" t="s">
        <v>38</v>
      </c>
      <c r="B16" s="594"/>
      <c r="C16" s="594"/>
      <c r="D16" s="594"/>
      <c r="E16" s="23" t="s">
        <v>40</v>
      </c>
      <c r="F16" s="594"/>
      <c r="G16" s="594"/>
      <c r="H16" s="595"/>
      <c r="I16" s="3" t="s">
        <v>16</v>
      </c>
    </row>
    <row r="17" spans="1:9" ht="18" customHeight="1">
      <c r="A17" s="9" t="s">
        <v>21</v>
      </c>
      <c r="B17" s="604"/>
      <c r="C17" s="604"/>
      <c r="D17" s="604"/>
      <c r="E17" s="5"/>
      <c r="F17" s="5"/>
      <c r="G17" s="5"/>
      <c r="H17" s="8"/>
      <c r="I17" s="3" t="s">
        <v>18</v>
      </c>
    </row>
    <row r="18" spans="1:9" ht="18" customHeight="1">
      <c r="A18" s="4" t="s">
        <v>39</v>
      </c>
      <c r="B18" s="596"/>
      <c r="C18" s="596"/>
      <c r="D18" s="596"/>
      <c r="E18" s="10"/>
      <c r="F18" s="10"/>
      <c r="G18" s="10"/>
      <c r="H18" s="11"/>
      <c r="I18" s="3" t="s">
        <v>19</v>
      </c>
    </row>
    <row r="19" spans="1:9" ht="18" customHeight="1">
      <c r="A19" s="9" t="s">
        <v>22</v>
      </c>
      <c r="B19" s="604"/>
      <c r="C19" s="604"/>
      <c r="D19" s="604"/>
      <c r="E19" s="587" t="s">
        <v>23</v>
      </c>
      <c r="F19" s="593"/>
      <c r="G19" s="594"/>
      <c r="H19" s="595"/>
    </row>
    <row r="20" spans="1:9" ht="18" customHeight="1">
      <c r="A20" s="15" t="s">
        <v>24</v>
      </c>
      <c r="B20" s="598"/>
      <c r="C20" s="598"/>
      <c r="D20" s="598"/>
      <c r="E20" s="589"/>
      <c r="F20" s="596"/>
      <c r="G20" s="596"/>
      <c r="H20" s="597"/>
    </row>
    <row r="21" spans="1:9" ht="18" customHeight="1">
      <c r="A21" s="16" t="s">
        <v>25</v>
      </c>
      <c r="B21" s="599"/>
      <c r="C21" s="599"/>
      <c r="D21" s="17" t="s">
        <v>26</v>
      </c>
      <c r="E21" s="25"/>
      <c r="F21" s="10" t="s">
        <v>27</v>
      </c>
      <c r="G21" s="17" t="s">
        <v>28</v>
      </c>
      <c r="H21" s="26"/>
    </row>
    <row r="22" spans="1:9" ht="18" customHeight="1">
      <c r="A22" s="18" t="s">
        <v>29</v>
      </c>
      <c r="B22" s="5"/>
      <c r="C22" s="5"/>
      <c r="D22" s="5"/>
      <c r="E22" s="5"/>
      <c r="F22" s="5"/>
      <c r="G22" s="5"/>
      <c r="H22" s="8"/>
    </row>
    <row r="23" spans="1:9" ht="83" customHeight="1">
      <c r="A23" s="600"/>
      <c r="B23" s="596"/>
      <c r="C23" s="596"/>
      <c r="D23" s="596"/>
      <c r="E23" s="596"/>
      <c r="F23" s="596"/>
      <c r="G23" s="596"/>
      <c r="H23" s="597"/>
    </row>
    <row r="24" spans="1:9" ht="18" customHeight="1">
      <c r="A24" s="6"/>
      <c r="B24" s="5"/>
      <c r="C24" s="5"/>
      <c r="D24" s="5"/>
      <c r="E24" s="5"/>
      <c r="F24" s="5"/>
      <c r="G24" s="5"/>
      <c r="H24" s="5"/>
    </row>
    <row r="25" spans="1:9" ht="18" customHeight="1">
      <c r="A25" s="6" t="s">
        <v>35</v>
      </c>
      <c r="B25" s="5"/>
      <c r="C25" s="5"/>
      <c r="D25" s="5"/>
      <c r="E25" s="5"/>
      <c r="F25" s="5"/>
      <c r="G25" s="5"/>
      <c r="H25" s="5"/>
    </row>
    <row r="26" spans="1:9" ht="18" customHeight="1">
      <c r="A26" s="585" t="s">
        <v>30</v>
      </c>
      <c r="B26" s="586"/>
      <c r="C26" s="585" t="s">
        <v>31</v>
      </c>
      <c r="D26" s="586"/>
      <c r="E26" s="601"/>
      <c r="F26" s="586" t="s">
        <v>32</v>
      </c>
      <c r="G26" s="586"/>
      <c r="H26" s="601"/>
    </row>
    <row r="27" spans="1:9" ht="18" customHeight="1">
      <c r="A27" s="24"/>
      <c r="B27" s="19" t="s">
        <v>30</v>
      </c>
      <c r="C27" s="583"/>
      <c r="D27" s="584"/>
      <c r="E27" s="20" t="s">
        <v>27</v>
      </c>
      <c r="F27" s="583"/>
      <c r="G27" s="584"/>
      <c r="H27" s="20" t="s">
        <v>27</v>
      </c>
    </row>
    <row r="28" spans="1:9" ht="18" customHeight="1">
      <c r="A28" s="24"/>
      <c r="B28" s="19" t="s">
        <v>30</v>
      </c>
      <c r="C28" s="583"/>
      <c r="D28" s="584"/>
      <c r="E28" s="20" t="s">
        <v>27</v>
      </c>
      <c r="F28" s="583"/>
      <c r="G28" s="584"/>
      <c r="H28" s="20" t="s">
        <v>27</v>
      </c>
    </row>
    <row r="29" spans="1:9" ht="18" customHeight="1">
      <c r="A29" s="24"/>
      <c r="B29" s="19" t="s">
        <v>30</v>
      </c>
      <c r="C29" s="583"/>
      <c r="D29" s="584"/>
      <c r="E29" s="20" t="s">
        <v>27</v>
      </c>
      <c r="F29" s="583"/>
      <c r="G29" s="584"/>
      <c r="H29" s="20" t="s">
        <v>27</v>
      </c>
    </row>
    <row r="30" spans="1:9" ht="18" customHeight="1">
      <c r="A30" s="585" t="s">
        <v>33</v>
      </c>
      <c r="B30" s="586"/>
      <c r="C30" s="583"/>
      <c r="D30" s="584"/>
      <c r="E30" s="20" t="s">
        <v>27</v>
      </c>
      <c r="F30" s="19"/>
      <c r="G30" s="19"/>
      <c r="H30" s="20"/>
    </row>
    <row r="31" spans="1:9" ht="18" customHeight="1">
      <c r="A31" s="5"/>
      <c r="B31" s="5"/>
      <c r="C31" s="5"/>
      <c r="D31" s="5"/>
      <c r="E31" s="5"/>
      <c r="F31" s="5"/>
      <c r="G31" s="5"/>
      <c r="H31" s="5"/>
    </row>
    <row r="32" spans="1:9" ht="18" customHeight="1">
      <c r="A32" s="21" t="s">
        <v>34</v>
      </c>
      <c r="B32" s="5"/>
      <c r="C32" s="5"/>
      <c r="D32" s="5"/>
      <c r="E32" s="5"/>
      <c r="F32" s="5"/>
      <c r="G32" s="5"/>
      <c r="H32" s="5"/>
    </row>
  </sheetData>
  <mergeCells count="35">
    <mergeCell ref="B16:D16"/>
    <mergeCell ref="B18:D18"/>
    <mergeCell ref="F16:H16"/>
    <mergeCell ref="B9:H9"/>
    <mergeCell ref="B10:H10"/>
    <mergeCell ref="B11:C11"/>
    <mergeCell ref="B17:D17"/>
    <mergeCell ref="A3:H3"/>
    <mergeCell ref="D6:E6"/>
    <mergeCell ref="F6:H6"/>
    <mergeCell ref="D7:E7"/>
    <mergeCell ref="F7:H7"/>
    <mergeCell ref="A30:B30"/>
    <mergeCell ref="A6:B7"/>
    <mergeCell ref="C6:C7"/>
    <mergeCell ref="E19:E20"/>
    <mergeCell ref="F19:H20"/>
    <mergeCell ref="B20:D20"/>
    <mergeCell ref="B21:C21"/>
    <mergeCell ref="A23:H23"/>
    <mergeCell ref="A26:B26"/>
    <mergeCell ref="C26:E26"/>
    <mergeCell ref="F26:H26"/>
    <mergeCell ref="A14:A15"/>
    <mergeCell ref="B15:H15"/>
    <mergeCell ref="B19:D19"/>
    <mergeCell ref="B12:C12"/>
    <mergeCell ref="B13:C13"/>
    <mergeCell ref="C27:D27"/>
    <mergeCell ref="C28:D28"/>
    <mergeCell ref="C29:D29"/>
    <mergeCell ref="C30:D30"/>
    <mergeCell ref="F27:G27"/>
    <mergeCell ref="F28:G28"/>
    <mergeCell ref="F29:G29"/>
  </mergeCells>
  <phoneticPr fontId="1"/>
  <dataValidations count="1">
    <dataValidation type="list" allowBlank="1" showInputMessage="1" showErrorMessage="1" sqref="C6" xr:uid="{B2C5925C-6A91-4451-8954-162BDECEF60B}">
      <formula1>"法人,個人"</formula1>
    </dataValidation>
  </dataValidations>
  <pageMargins left="0.70866141732283472" right="0.70866141732283472" top="0.74803149606299213" bottom="0.74803149606299213" header="0.31496062992125984" footer="0.31496062992125984"/>
  <pageSetup paperSize="9" scale="95" orientation="portrait" cellComments="asDisplayed" r:id="rId1"/>
  <colBreaks count="1" manualBreakCount="1">
    <brk id="8" max="1048575" man="1"/>
  </col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C5FFF-BED8-4B3A-9736-23B4B91EEBA5}">
  <dimension ref="A2:H31"/>
  <sheetViews>
    <sheetView topLeftCell="A11" zoomScaleNormal="100" workbookViewId="0">
      <selection activeCell="B15" sqref="B15:H15"/>
    </sheetView>
  </sheetViews>
  <sheetFormatPr defaultColWidth="8.58203125" defaultRowHeight="13"/>
  <cols>
    <col min="1" max="1" width="21.08203125" style="27" customWidth="1"/>
    <col min="2" max="2" width="17.83203125" style="27" customWidth="1"/>
    <col min="3" max="3" width="10" style="27" customWidth="1"/>
    <col min="4" max="4" width="3.58203125" style="27" customWidth="1"/>
    <col min="5" max="5" width="10.6640625" style="27" customWidth="1"/>
    <col min="6" max="6" width="3.58203125" style="27" customWidth="1"/>
    <col min="7" max="7" width="9.5" style="27" customWidth="1"/>
    <col min="8" max="8" width="3.58203125" style="27" customWidth="1"/>
    <col min="9" max="16384" width="8.58203125" style="27"/>
  </cols>
  <sheetData>
    <row r="2" spans="1:8">
      <c r="A2" s="27" t="s">
        <v>45</v>
      </c>
    </row>
    <row r="6" spans="1:8">
      <c r="A6" s="28" t="s">
        <v>46</v>
      </c>
    </row>
    <row r="7" spans="1:8">
      <c r="A7" s="29" t="s">
        <v>47</v>
      </c>
    </row>
    <row r="8" spans="1:8">
      <c r="A8" s="30" t="s">
        <v>48</v>
      </c>
    </row>
    <row r="9" spans="1:8">
      <c r="A9" s="31" t="s">
        <v>49</v>
      </c>
    </row>
    <row r="10" spans="1:8" ht="20.5" customHeight="1">
      <c r="E10" s="611" t="s">
        <v>50</v>
      </c>
      <c r="F10" s="611"/>
      <c r="G10" s="611"/>
      <c r="H10" s="611"/>
    </row>
    <row r="11" spans="1:8" ht="24.65" customHeight="1">
      <c r="A11" s="612" t="s">
        <v>5</v>
      </c>
      <c r="B11" s="613" t="s">
        <v>51</v>
      </c>
      <c r="C11" s="615" t="s">
        <v>52</v>
      </c>
      <c r="D11" s="616"/>
      <c r="E11" s="615" t="s">
        <v>53</v>
      </c>
      <c r="F11" s="619"/>
      <c r="G11" s="616" t="s">
        <v>54</v>
      </c>
      <c r="H11" s="619"/>
    </row>
    <row r="12" spans="1:8" ht="24.65" customHeight="1">
      <c r="A12" s="612"/>
      <c r="B12" s="614"/>
      <c r="C12" s="617"/>
      <c r="D12" s="618"/>
      <c r="E12" s="617"/>
      <c r="F12" s="620"/>
      <c r="G12" s="618"/>
      <c r="H12" s="620"/>
    </row>
    <row r="13" spans="1:8" ht="24.65" customHeight="1">
      <c r="A13" s="32" t="s">
        <v>55</v>
      </c>
      <c r="B13" s="33"/>
      <c r="C13" s="34"/>
      <c r="D13" s="35"/>
      <c r="E13" s="36"/>
      <c r="F13" s="35"/>
      <c r="G13" s="37"/>
      <c r="H13" s="38"/>
    </row>
    <row r="14" spans="1:8" ht="24.65" customHeight="1">
      <c r="A14" s="39" t="s">
        <v>56</v>
      </c>
      <c r="B14" s="40" t="s">
        <v>57</v>
      </c>
      <c r="C14" s="41">
        <v>1635300</v>
      </c>
      <c r="D14" s="42" t="s">
        <v>58</v>
      </c>
      <c r="E14" s="43">
        <f>変更後!C14</f>
        <v>1102150</v>
      </c>
      <c r="F14" s="44" t="s">
        <v>58</v>
      </c>
      <c r="G14" s="45">
        <f>C14-E14</f>
        <v>533150</v>
      </c>
      <c r="H14" s="46" t="s">
        <v>58</v>
      </c>
    </row>
    <row r="15" spans="1:8" ht="24.65" customHeight="1">
      <c r="A15" s="39" t="s">
        <v>59</v>
      </c>
      <c r="B15" s="40" t="s">
        <v>57</v>
      </c>
      <c r="C15" s="41">
        <v>250000</v>
      </c>
      <c r="D15" s="42" t="s">
        <v>58</v>
      </c>
      <c r="E15" s="43">
        <v>275000</v>
      </c>
      <c r="F15" s="42" t="s">
        <v>58</v>
      </c>
      <c r="G15" s="45">
        <f t="shared" ref="G15:G25" si="0">C15-E15</f>
        <v>-25000</v>
      </c>
      <c r="H15" s="46" t="s">
        <v>58</v>
      </c>
    </row>
    <row r="16" spans="1:8" ht="24.65" customHeight="1">
      <c r="A16" s="39" t="s">
        <v>60</v>
      </c>
      <c r="B16" s="40" t="s">
        <v>61</v>
      </c>
      <c r="C16" s="41">
        <f>'積算内訳書 (2)'!E13</f>
        <v>0</v>
      </c>
      <c r="D16" s="42" t="s">
        <v>58</v>
      </c>
      <c r="E16" s="43">
        <v>0</v>
      </c>
      <c r="F16" s="42" t="s">
        <v>58</v>
      </c>
      <c r="G16" s="45">
        <f t="shared" si="0"/>
        <v>0</v>
      </c>
      <c r="H16" s="46" t="s">
        <v>58</v>
      </c>
    </row>
    <row r="17" spans="1:8" ht="24.65" customHeight="1">
      <c r="A17" s="47" t="s">
        <v>62</v>
      </c>
      <c r="B17" s="48" t="s">
        <v>63</v>
      </c>
      <c r="C17" s="49">
        <f>'積算内訳書 (2)'!E17</f>
        <v>0</v>
      </c>
      <c r="D17" s="50" t="s">
        <v>64</v>
      </c>
      <c r="E17" s="51">
        <f>変更後!C17</f>
        <v>0</v>
      </c>
      <c r="F17" s="50" t="s">
        <v>58</v>
      </c>
      <c r="G17" s="52">
        <f t="shared" si="0"/>
        <v>0</v>
      </c>
      <c r="H17" s="53" t="s">
        <v>58</v>
      </c>
    </row>
    <row r="18" spans="1:8" ht="24.65" customHeight="1">
      <c r="A18" s="32" t="s">
        <v>65</v>
      </c>
      <c r="B18" s="54"/>
      <c r="C18" s="55"/>
      <c r="D18" s="56"/>
      <c r="E18" s="57"/>
      <c r="F18" s="56"/>
      <c r="G18" s="58"/>
      <c r="H18" s="38"/>
    </row>
    <row r="19" spans="1:8" ht="24.65" customHeight="1">
      <c r="A19" s="59" t="s">
        <v>66</v>
      </c>
      <c r="B19" s="60" t="s">
        <v>67</v>
      </c>
      <c r="C19" s="49">
        <v>120000</v>
      </c>
      <c r="D19" s="50" t="s">
        <v>64</v>
      </c>
      <c r="E19" s="51">
        <f>変更後!C19</f>
        <v>132000</v>
      </c>
      <c r="F19" s="50" t="s">
        <v>58</v>
      </c>
      <c r="G19" s="52">
        <f t="shared" si="0"/>
        <v>-12000</v>
      </c>
      <c r="H19" s="53" t="s">
        <v>58</v>
      </c>
    </row>
    <row r="20" spans="1:8" ht="24.65" customHeight="1">
      <c r="A20" s="61" t="s">
        <v>68</v>
      </c>
      <c r="B20" s="62"/>
      <c r="C20" s="41"/>
      <c r="D20" s="42"/>
      <c r="E20" s="57"/>
      <c r="F20" s="42"/>
      <c r="G20" s="58"/>
      <c r="H20" s="46"/>
    </row>
    <row r="21" spans="1:8" ht="24.65" customHeight="1">
      <c r="A21" s="61" t="s">
        <v>69</v>
      </c>
      <c r="B21" s="62" t="s">
        <v>67</v>
      </c>
      <c r="C21" s="41">
        <f>'積算内訳書 (2)'!E27</f>
        <v>0</v>
      </c>
      <c r="D21" s="42" t="s">
        <v>70</v>
      </c>
      <c r="E21" s="43">
        <v>0</v>
      </c>
      <c r="F21" s="42" t="s">
        <v>58</v>
      </c>
      <c r="G21" s="45">
        <f t="shared" si="0"/>
        <v>0</v>
      </c>
      <c r="H21" s="46" t="s">
        <v>58</v>
      </c>
    </row>
    <row r="22" spans="1:8" ht="24.65" customHeight="1">
      <c r="A22" s="61" t="s">
        <v>71</v>
      </c>
      <c r="B22" s="62" t="s">
        <v>67</v>
      </c>
      <c r="C22" s="41">
        <f>'積算内訳書 (2)'!E31</f>
        <v>0</v>
      </c>
      <c r="D22" s="42" t="s">
        <v>70</v>
      </c>
      <c r="E22" s="43">
        <v>0</v>
      </c>
      <c r="F22" s="42" t="s">
        <v>58</v>
      </c>
      <c r="G22" s="45">
        <f t="shared" si="0"/>
        <v>0</v>
      </c>
      <c r="H22" s="46" t="s">
        <v>58</v>
      </c>
    </row>
    <row r="23" spans="1:8" ht="24.65" customHeight="1">
      <c r="A23" s="59" t="s">
        <v>72</v>
      </c>
      <c r="B23" s="60" t="s">
        <v>73</v>
      </c>
      <c r="C23" s="49">
        <f>'積算内訳書 (2)'!E35</f>
        <v>0</v>
      </c>
      <c r="D23" s="50" t="s">
        <v>64</v>
      </c>
      <c r="E23" s="51">
        <v>0</v>
      </c>
      <c r="F23" s="50" t="s">
        <v>58</v>
      </c>
      <c r="G23" s="52">
        <f t="shared" si="0"/>
        <v>0</v>
      </c>
      <c r="H23" s="53" t="s">
        <v>58</v>
      </c>
    </row>
    <row r="24" spans="1:8" ht="24.65" customHeight="1">
      <c r="A24" s="63" t="s">
        <v>74</v>
      </c>
      <c r="B24" s="64"/>
      <c r="C24" s="55"/>
      <c r="D24" s="56"/>
      <c r="E24" s="57"/>
      <c r="F24" s="56"/>
      <c r="G24" s="58"/>
      <c r="H24" s="38"/>
    </row>
    <row r="25" spans="1:8" ht="24.65" customHeight="1" thickBot="1">
      <c r="A25" s="61" t="s">
        <v>75</v>
      </c>
      <c r="B25" s="62"/>
      <c r="C25" s="65">
        <f>'積算内訳書 (2)'!E40</f>
        <v>0</v>
      </c>
      <c r="D25" s="42" t="s">
        <v>70</v>
      </c>
      <c r="E25" s="43">
        <v>0</v>
      </c>
      <c r="F25" s="42" t="s">
        <v>58</v>
      </c>
      <c r="G25" s="45">
        <f t="shared" si="0"/>
        <v>0</v>
      </c>
      <c r="H25" s="46" t="s">
        <v>58</v>
      </c>
    </row>
    <row r="26" spans="1:8" ht="30" customHeight="1" thickBot="1">
      <c r="A26" s="621" t="s">
        <v>76</v>
      </c>
      <c r="B26" s="622"/>
      <c r="C26" s="66">
        <f>SUM(C13:C25)</f>
        <v>2005300</v>
      </c>
      <c r="D26" s="67" t="s">
        <v>58</v>
      </c>
      <c r="E26" s="68">
        <f>SUM(E13:E25)</f>
        <v>1509150</v>
      </c>
      <c r="F26" s="67" t="s">
        <v>58</v>
      </c>
      <c r="G26" s="69">
        <f>C26-E26</f>
        <v>496150</v>
      </c>
      <c r="H26" s="67" t="s">
        <v>58</v>
      </c>
    </row>
    <row r="27" spans="1:8" ht="30" customHeight="1" thickBot="1">
      <c r="A27" s="621" t="s">
        <v>77</v>
      </c>
      <c r="B27" s="623"/>
      <c r="C27" s="70">
        <f>C26/(1+0.1)</f>
        <v>1822999.9999999998</v>
      </c>
      <c r="D27" s="71" t="s">
        <v>58</v>
      </c>
      <c r="E27" s="72">
        <f>E26/(1+0.1)</f>
        <v>1371954.5454545454</v>
      </c>
      <c r="F27" s="71" t="s">
        <v>58</v>
      </c>
      <c r="G27" s="73">
        <f>C27-E27</f>
        <v>451045.45454545435</v>
      </c>
      <c r="H27" s="67" t="s">
        <v>58</v>
      </c>
    </row>
    <row r="28" spans="1:8" ht="30" customHeight="1" thickBot="1">
      <c r="A28" s="624" t="s">
        <v>78</v>
      </c>
      <c r="B28" s="625"/>
      <c r="C28" s="74">
        <f>C27/3*2</f>
        <v>1215333.3333333333</v>
      </c>
      <c r="D28" s="75" t="s">
        <v>58</v>
      </c>
      <c r="E28" s="76">
        <f>E27/3*2</f>
        <v>914636.36363636365</v>
      </c>
      <c r="F28" s="75" t="s">
        <v>58</v>
      </c>
      <c r="G28" s="77">
        <f>C28-E28</f>
        <v>300696.96969696961</v>
      </c>
      <c r="H28" s="75" t="s">
        <v>58</v>
      </c>
    </row>
    <row r="29" spans="1:8" ht="30" customHeight="1" thickBot="1">
      <c r="A29" s="626" t="s">
        <v>79</v>
      </c>
      <c r="B29" s="627"/>
      <c r="C29" s="74">
        <v>850000</v>
      </c>
      <c r="D29" s="75" t="s">
        <v>58</v>
      </c>
      <c r="E29" s="78">
        <v>850000</v>
      </c>
      <c r="F29" s="75" t="s">
        <v>58</v>
      </c>
      <c r="G29" s="78">
        <v>850000</v>
      </c>
      <c r="H29" s="75" t="s">
        <v>58</v>
      </c>
    </row>
    <row r="30" spans="1:8" ht="30" customHeight="1" thickBot="1">
      <c r="A30" s="626" t="s">
        <v>80</v>
      </c>
      <c r="B30" s="627"/>
      <c r="C30" s="74">
        <v>850000</v>
      </c>
      <c r="D30" s="75" t="s">
        <v>58</v>
      </c>
      <c r="E30" s="78">
        <v>0</v>
      </c>
      <c r="F30" s="75" t="s">
        <v>58</v>
      </c>
      <c r="G30" s="78">
        <f>C30-E30</f>
        <v>850000</v>
      </c>
      <c r="H30" s="75" t="s">
        <v>58</v>
      </c>
    </row>
    <row r="31" spans="1:8">
      <c r="A31" s="79"/>
      <c r="B31" s="79"/>
      <c r="C31" s="79"/>
      <c r="D31" s="79"/>
      <c r="E31" s="79"/>
      <c r="F31" s="79"/>
      <c r="G31" s="79"/>
      <c r="H31" s="79"/>
    </row>
  </sheetData>
  <mergeCells count="11">
    <mergeCell ref="A26:B26"/>
    <mergeCell ref="A27:B27"/>
    <mergeCell ref="A28:B28"/>
    <mergeCell ref="A29:B29"/>
    <mergeCell ref="A30:B30"/>
    <mergeCell ref="E10:H10"/>
    <mergeCell ref="A11:A12"/>
    <mergeCell ref="B11:B12"/>
    <mergeCell ref="C11:D12"/>
    <mergeCell ref="E11:F12"/>
    <mergeCell ref="G11:H12"/>
  </mergeCells>
  <phoneticPr fontId="1"/>
  <pageMargins left="1.0236220472440944" right="0.43307086614173229" top="0.74803149606299213" bottom="0.74803149606299213" header="0.31496062992125984" footer="0.31496062992125984"/>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DA1AD-98F3-4358-944E-CBD63A930D0D}">
  <dimension ref="A2:H29"/>
  <sheetViews>
    <sheetView topLeftCell="A11" zoomScale="115" zoomScaleNormal="115" workbookViewId="0">
      <selection activeCell="B15" sqref="B15:H15"/>
    </sheetView>
  </sheetViews>
  <sheetFormatPr defaultColWidth="8.58203125" defaultRowHeight="13"/>
  <cols>
    <col min="1" max="1" width="21.75" style="27" customWidth="1"/>
    <col min="2" max="2" width="17.83203125" style="27" customWidth="1"/>
    <col min="3" max="3" width="10.33203125" style="27" customWidth="1"/>
    <col min="4" max="4" width="3.58203125" style="27" customWidth="1"/>
    <col min="5" max="5" width="9.6640625" style="27" customWidth="1"/>
    <col min="6" max="6" width="3.58203125" style="27" customWidth="1"/>
    <col min="7" max="7" width="10.4140625" style="27" customWidth="1"/>
    <col min="8" max="8" width="3.58203125" style="27" customWidth="1"/>
    <col min="9" max="16384" width="8.58203125" style="27"/>
  </cols>
  <sheetData>
    <row r="2" spans="1:8">
      <c r="A2" s="27" t="s">
        <v>81</v>
      </c>
    </row>
    <row r="6" spans="1:8">
      <c r="A6" s="28" t="s">
        <v>46</v>
      </c>
    </row>
    <row r="7" spans="1:8">
      <c r="A7" s="29" t="s">
        <v>47</v>
      </c>
    </row>
    <row r="8" spans="1:8">
      <c r="A8" s="30" t="s">
        <v>48</v>
      </c>
    </row>
    <row r="9" spans="1:8">
      <c r="A9" s="31" t="s">
        <v>82</v>
      </c>
    </row>
    <row r="11" spans="1:8" ht="27" customHeight="1">
      <c r="A11" s="612" t="s">
        <v>5</v>
      </c>
      <c r="B11" s="613" t="s">
        <v>51</v>
      </c>
      <c r="C11" s="629" t="s">
        <v>83</v>
      </c>
      <c r="D11" s="630"/>
      <c r="E11" s="629" t="s">
        <v>84</v>
      </c>
      <c r="F11" s="633"/>
      <c r="G11" s="630" t="s">
        <v>85</v>
      </c>
      <c r="H11" s="633"/>
    </row>
    <row r="12" spans="1:8" ht="27" customHeight="1">
      <c r="A12" s="612"/>
      <c r="B12" s="614"/>
      <c r="C12" s="631"/>
      <c r="D12" s="632"/>
      <c r="E12" s="631"/>
      <c r="F12" s="634"/>
      <c r="G12" s="632"/>
      <c r="H12" s="634"/>
    </row>
    <row r="13" spans="1:8" ht="27" customHeight="1">
      <c r="A13" s="32" t="s">
        <v>55</v>
      </c>
      <c r="B13" s="33"/>
      <c r="C13" s="34"/>
      <c r="D13" s="35"/>
      <c r="E13" s="36"/>
      <c r="F13" s="35"/>
      <c r="G13" s="37"/>
      <c r="H13" s="38"/>
    </row>
    <row r="14" spans="1:8" ht="27" customHeight="1">
      <c r="A14" s="39" t="s">
        <v>56</v>
      </c>
      <c r="B14" s="40" t="s">
        <v>57</v>
      </c>
      <c r="C14" s="43">
        <f>'積算内訳書 (2)'!E5</f>
        <v>1102150</v>
      </c>
      <c r="D14" s="42" t="s">
        <v>58</v>
      </c>
      <c r="E14" s="57">
        <f t="shared" ref="E14:E25" si="0">C14/(1+0.1)</f>
        <v>1001954.5454545454</v>
      </c>
      <c r="F14" s="44" t="s">
        <v>58</v>
      </c>
      <c r="G14" s="58">
        <f>E14/3*2</f>
        <v>667969.6969696969</v>
      </c>
      <c r="H14" s="46" t="s">
        <v>58</v>
      </c>
    </row>
    <row r="15" spans="1:8" ht="27" customHeight="1">
      <c r="A15" s="39" t="s">
        <v>59</v>
      </c>
      <c r="B15" s="40" t="s">
        <v>57</v>
      </c>
      <c r="C15" s="43">
        <f>計画変更!E15</f>
        <v>275000</v>
      </c>
      <c r="D15" s="42" t="s">
        <v>58</v>
      </c>
      <c r="E15" s="57">
        <f t="shared" si="0"/>
        <v>249999.99999999997</v>
      </c>
      <c r="F15" s="42" t="s">
        <v>58</v>
      </c>
      <c r="G15" s="58">
        <f t="shared" ref="G15:G23" si="1">E15/3*2</f>
        <v>166666.66666666666</v>
      </c>
      <c r="H15" s="46" t="s">
        <v>58</v>
      </c>
    </row>
    <row r="16" spans="1:8" ht="27" customHeight="1">
      <c r="A16" s="39" t="s">
        <v>60</v>
      </c>
      <c r="B16" s="40" t="s">
        <v>61</v>
      </c>
      <c r="C16" s="43">
        <f>計画変更!E16</f>
        <v>0</v>
      </c>
      <c r="D16" s="42" t="s">
        <v>58</v>
      </c>
      <c r="E16" s="57">
        <f t="shared" si="0"/>
        <v>0</v>
      </c>
      <c r="F16" s="42" t="s">
        <v>58</v>
      </c>
      <c r="G16" s="58">
        <f t="shared" si="1"/>
        <v>0</v>
      </c>
      <c r="H16" s="46" t="s">
        <v>58</v>
      </c>
    </row>
    <row r="17" spans="1:8" ht="27" customHeight="1">
      <c r="A17" s="47" t="s">
        <v>62</v>
      </c>
      <c r="B17" s="48" t="s">
        <v>63</v>
      </c>
      <c r="C17" s="51">
        <f>'積算内訳書 (2)'!E17</f>
        <v>0</v>
      </c>
      <c r="D17" s="50" t="s">
        <v>64</v>
      </c>
      <c r="E17" s="80">
        <f t="shared" si="0"/>
        <v>0</v>
      </c>
      <c r="F17" s="50" t="s">
        <v>58</v>
      </c>
      <c r="G17" s="58">
        <f t="shared" si="1"/>
        <v>0</v>
      </c>
      <c r="H17" s="53" t="s">
        <v>58</v>
      </c>
    </row>
    <row r="18" spans="1:8" ht="27" customHeight="1">
      <c r="A18" s="32" t="s">
        <v>65</v>
      </c>
      <c r="B18" s="54"/>
      <c r="C18" s="55"/>
      <c r="D18" s="56"/>
      <c r="E18" s="57"/>
      <c r="F18" s="56"/>
      <c r="G18" s="81"/>
      <c r="H18" s="38"/>
    </row>
    <row r="19" spans="1:8" ht="27" customHeight="1">
      <c r="A19" s="59" t="s">
        <v>66</v>
      </c>
      <c r="B19" s="60" t="s">
        <v>67</v>
      </c>
      <c r="C19" s="82">
        <f>'積算内訳書 (2)'!E22</f>
        <v>132000</v>
      </c>
      <c r="D19" s="50" t="s">
        <v>64</v>
      </c>
      <c r="E19" s="80">
        <f t="shared" si="0"/>
        <v>119999.99999999999</v>
      </c>
      <c r="F19" s="50" t="s">
        <v>58</v>
      </c>
      <c r="G19" s="80">
        <f t="shared" si="1"/>
        <v>79999.999999999985</v>
      </c>
      <c r="H19" s="53" t="s">
        <v>58</v>
      </c>
    </row>
    <row r="20" spans="1:8" ht="27" customHeight="1">
      <c r="A20" s="61" t="s">
        <v>68</v>
      </c>
      <c r="B20" s="62"/>
      <c r="C20" s="41"/>
      <c r="D20" s="42"/>
      <c r="E20" s="57">
        <f t="shared" si="0"/>
        <v>0</v>
      </c>
      <c r="F20" s="42"/>
      <c r="G20" s="83"/>
      <c r="H20" s="46"/>
    </row>
    <row r="21" spans="1:8" ht="27" customHeight="1">
      <c r="A21" s="61" t="s">
        <v>69</v>
      </c>
      <c r="B21" s="62" t="s">
        <v>67</v>
      </c>
      <c r="C21" s="84">
        <f>計画変更!E21</f>
        <v>0</v>
      </c>
      <c r="D21" s="42" t="s">
        <v>70</v>
      </c>
      <c r="E21" s="57">
        <f t="shared" si="0"/>
        <v>0</v>
      </c>
      <c r="F21" s="42" t="s">
        <v>58</v>
      </c>
      <c r="G21" s="58">
        <f t="shared" si="1"/>
        <v>0</v>
      </c>
      <c r="H21" s="46" t="s">
        <v>58</v>
      </c>
    </row>
    <row r="22" spans="1:8" ht="27" customHeight="1">
      <c r="A22" s="61" t="s">
        <v>71</v>
      </c>
      <c r="B22" s="62" t="s">
        <v>67</v>
      </c>
      <c r="C22" s="84">
        <f>計画変更!E22</f>
        <v>0</v>
      </c>
      <c r="D22" s="42" t="s">
        <v>70</v>
      </c>
      <c r="E22" s="57">
        <f t="shared" si="0"/>
        <v>0</v>
      </c>
      <c r="F22" s="42" t="s">
        <v>58</v>
      </c>
      <c r="G22" s="58">
        <f t="shared" si="1"/>
        <v>0</v>
      </c>
      <c r="H22" s="46" t="s">
        <v>58</v>
      </c>
    </row>
    <row r="23" spans="1:8" ht="27" customHeight="1">
      <c r="A23" s="59" t="s">
        <v>72</v>
      </c>
      <c r="B23" s="60" t="s">
        <v>73</v>
      </c>
      <c r="C23" s="82">
        <f>計画変更!E23</f>
        <v>0</v>
      </c>
      <c r="D23" s="50" t="s">
        <v>64</v>
      </c>
      <c r="E23" s="80">
        <f t="shared" si="0"/>
        <v>0</v>
      </c>
      <c r="F23" s="50" t="s">
        <v>58</v>
      </c>
      <c r="G23" s="58">
        <f t="shared" si="1"/>
        <v>0</v>
      </c>
      <c r="H23" s="53" t="s">
        <v>58</v>
      </c>
    </row>
    <row r="24" spans="1:8" ht="27" customHeight="1">
      <c r="A24" s="63" t="s">
        <v>74</v>
      </c>
      <c r="B24" s="64"/>
      <c r="C24" s="55"/>
      <c r="D24" s="56"/>
      <c r="E24" s="57"/>
      <c r="F24" s="56"/>
      <c r="G24" s="81"/>
      <c r="H24" s="38"/>
    </row>
    <row r="25" spans="1:8" ht="27" customHeight="1" thickBot="1">
      <c r="A25" s="61" t="s">
        <v>75</v>
      </c>
      <c r="B25" s="60"/>
      <c r="C25" s="85">
        <f>計画変更!E25</f>
        <v>0</v>
      </c>
      <c r="D25" s="42" t="s">
        <v>70</v>
      </c>
      <c r="E25" s="57">
        <f t="shared" si="0"/>
        <v>0</v>
      </c>
      <c r="F25" s="42" t="s">
        <v>58</v>
      </c>
      <c r="G25" s="58">
        <f>E25/3*2</f>
        <v>0</v>
      </c>
      <c r="H25" s="46" t="s">
        <v>58</v>
      </c>
    </row>
    <row r="26" spans="1:8" ht="16" thickTop="1" thickBot="1">
      <c r="A26" s="615" t="s">
        <v>86</v>
      </c>
      <c r="B26" s="616"/>
      <c r="C26" s="86"/>
      <c r="D26" s="87"/>
      <c r="E26" s="88"/>
      <c r="F26" s="87"/>
      <c r="G26" s="89">
        <f>SUM(G14:G25)</f>
        <v>914636.36363636353</v>
      </c>
      <c r="H26" s="90" t="s">
        <v>58</v>
      </c>
    </row>
    <row r="27" spans="1:8" ht="20.149999999999999" customHeight="1" thickTop="1">
      <c r="A27" s="635"/>
      <c r="B27" s="636"/>
      <c r="C27" s="91">
        <f>SUM(C14:C25)</f>
        <v>1509150</v>
      </c>
      <c r="D27" s="92" t="s">
        <v>58</v>
      </c>
      <c r="E27" s="93">
        <f>SUM(E14:E25)</f>
        <v>1371954.5454545454</v>
      </c>
      <c r="F27" s="92" t="s">
        <v>58</v>
      </c>
      <c r="G27" s="637">
        <v>850000</v>
      </c>
      <c r="H27" s="639" t="s">
        <v>58</v>
      </c>
    </row>
    <row r="28" spans="1:8" ht="18.5" customHeight="1" thickBot="1">
      <c r="A28" s="617"/>
      <c r="B28" s="618"/>
      <c r="C28" s="641"/>
      <c r="D28" s="642"/>
      <c r="E28" s="643"/>
      <c r="F28" s="644"/>
      <c r="G28" s="638"/>
      <c r="H28" s="640"/>
    </row>
    <row r="29" spans="1:8" ht="13.5" thickTop="1">
      <c r="C29" s="628"/>
      <c r="D29" s="628"/>
      <c r="E29" s="628"/>
      <c r="F29" s="628"/>
      <c r="G29" s="628"/>
      <c r="H29" s="628"/>
    </row>
  </sheetData>
  <mergeCells count="13">
    <mergeCell ref="C29:D29"/>
    <mergeCell ref="E29:F29"/>
    <mergeCell ref="G29:H29"/>
    <mergeCell ref="A11:A12"/>
    <mergeCell ref="B11:B12"/>
    <mergeCell ref="C11:D12"/>
    <mergeCell ref="E11:F12"/>
    <mergeCell ref="G11:H12"/>
    <mergeCell ref="A26:B28"/>
    <mergeCell ref="G27:G28"/>
    <mergeCell ref="H27:H28"/>
    <mergeCell ref="C28:D28"/>
    <mergeCell ref="E28:F28"/>
  </mergeCells>
  <phoneticPr fontId="1"/>
  <pageMargins left="0.82677165354330717" right="0.43307086614173229"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D68CB-8341-4A3A-9A97-A5D6C12D9F5C}">
  <dimension ref="A1:K45"/>
  <sheetViews>
    <sheetView view="pageBreakPreview" topLeftCell="D28" zoomScaleNormal="100" zoomScaleSheetLayoutView="100" workbookViewId="0">
      <selection activeCell="B15" sqref="B15:H15"/>
    </sheetView>
  </sheetViews>
  <sheetFormatPr defaultColWidth="8.58203125" defaultRowHeight="15.65" customHeight="1"/>
  <cols>
    <col min="1" max="1" width="4.33203125" style="95" customWidth="1"/>
    <col min="2" max="2" width="25.5" style="95" customWidth="1"/>
    <col min="3" max="3" width="20.25" style="95" customWidth="1"/>
    <col min="4" max="4" width="6.58203125" style="95" customWidth="1"/>
    <col min="5" max="5" width="14.58203125" style="95" customWidth="1"/>
    <col min="6" max="6" width="4.08203125" style="95" customWidth="1"/>
    <col min="7" max="7" width="14.58203125" style="95" customWidth="1"/>
    <col min="8" max="8" width="4.08203125" style="95" customWidth="1"/>
    <col min="9" max="9" width="33.58203125" style="95" customWidth="1"/>
    <col min="10" max="16384" width="8.58203125" style="95"/>
  </cols>
  <sheetData>
    <row r="1" spans="1:9" ht="29.15" customHeight="1" thickBot="1">
      <c r="A1" s="647" t="s">
        <v>87</v>
      </c>
      <c r="B1" s="647"/>
      <c r="C1" s="648" t="s">
        <v>88</v>
      </c>
      <c r="D1" s="648"/>
      <c r="E1" s="648"/>
      <c r="F1" s="648"/>
      <c r="G1" s="648"/>
      <c r="H1" s="648"/>
      <c r="I1" s="94"/>
    </row>
    <row r="2" spans="1:9" ht="15.65" customHeight="1" thickTop="1" thickBot="1"/>
    <row r="3" spans="1:9" ht="45.65" customHeight="1" thickBot="1">
      <c r="A3" s="96" t="s">
        <v>89</v>
      </c>
      <c r="B3" s="97" t="s">
        <v>90</v>
      </c>
      <c r="C3" s="97" t="s">
        <v>51</v>
      </c>
      <c r="D3" s="98"/>
      <c r="E3" s="649" t="s">
        <v>91</v>
      </c>
      <c r="F3" s="650"/>
      <c r="G3" s="651" t="s">
        <v>92</v>
      </c>
      <c r="H3" s="651"/>
      <c r="I3" s="99" t="s">
        <v>93</v>
      </c>
    </row>
    <row r="4" spans="1:9" ht="15.65" customHeight="1">
      <c r="A4" s="100"/>
      <c r="B4" s="101" t="s">
        <v>94</v>
      </c>
      <c r="C4" s="102"/>
      <c r="D4" s="103"/>
      <c r="E4" s="104"/>
      <c r="F4" s="105"/>
      <c r="G4" s="101"/>
      <c r="H4" s="105"/>
      <c r="I4" s="106"/>
    </row>
    <row r="5" spans="1:9" ht="26.5" customHeight="1">
      <c r="A5" s="107"/>
      <c r="B5" s="108" t="s">
        <v>95</v>
      </c>
      <c r="C5" s="109" t="s">
        <v>57</v>
      </c>
      <c r="D5" s="110" t="s">
        <v>42</v>
      </c>
      <c r="E5" s="111">
        <f>SUM(G6:G8)</f>
        <v>1102150</v>
      </c>
      <c r="F5" s="112" t="s">
        <v>58</v>
      </c>
      <c r="G5" s="113"/>
      <c r="H5" s="114"/>
      <c r="I5" s="115"/>
    </row>
    <row r="6" spans="1:9" ht="26.5" customHeight="1">
      <c r="A6" s="116">
        <v>1</v>
      </c>
      <c r="B6" s="117"/>
      <c r="C6" s="118"/>
      <c r="D6" s="119"/>
      <c r="E6" s="120"/>
      <c r="F6" s="114"/>
      <c r="G6" s="121">
        <v>886050</v>
      </c>
      <c r="H6" s="122" t="s">
        <v>58</v>
      </c>
      <c r="I6" s="123" t="s">
        <v>96</v>
      </c>
    </row>
    <row r="7" spans="1:9" ht="26.5" customHeight="1">
      <c r="A7" s="116">
        <v>2</v>
      </c>
      <c r="B7" s="113"/>
      <c r="C7" s="118"/>
      <c r="D7" s="124"/>
      <c r="E7" s="120"/>
      <c r="F7" s="114"/>
      <c r="G7" s="121">
        <v>216100</v>
      </c>
      <c r="H7" s="122" t="s">
        <v>58</v>
      </c>
      <c r="I7" s="123" t="s">
        <v>97</v>
      </c>
    </row>
    <row r="8" spans="1:9" ht="26.5" customHeight="1">
      <c r="A8" s="125">
        <v>3</v>
      </c>
      <c r="B8" s="126"/>
      <c r="C8" s="127"/>
      <c r="D8" s="128"/>
      <c r="E8" s="129"/>
      <c r="F8" s="130"/>
      <c r="G8" s="131">
        <v>0</v>
      </c>
      <c r="H8" s="132" t="s">
        <v>58</v>
      </c>
      <c r="I8" s="133" t="s">
        <v>98</v>
      </c>
    </row>
    <row r="9" spans="1:9" ht="26.5" customHeight="1">
      <c r="A9" s="107"/>
      <c r="B9" s="108" t="s">
        <v>99</v>
      </c>
      <c r="C9" s="109" t="s">
        <v>57</v>
      </c>
      <c r="D9" s="110" t="s">
        <v>42</v>
      </c>
      <c r="E9" s="111">
        <f>SUM(G10:G12)</f>
        <v>275000</v>
      </c>
      <c r="F9" s="112" t="s">
        <v>58</v>
      </c>
      <c r="G9" s="113"/>
      <c r="H9" s="114"/>
      <c r="I9" s="134"/>
    </row>
    <row r="10" spans="1:9" ht="26.5" customHeight="1">
      <c r="A10" s="116">
        <v>1</v>
      </c>
      <c r="B10" s="135"/>
      <c r="C10" s="118"/>
      <c r="D10" s="119"/>
      <c r="E10" s="120"/>
      <c r="F10" s="114"/>
      <c r="G10" s="121">
        <v>275000</v>
      </c>
      <c r="H10" s="122" t="s">
        <v>58</v>
      </c>
      <c r="I10" s="123" t="s">
        <v>100</v>
      </c>
    </row>
    <row r="11" spans="1:9" ht="26.5" customHeight="1">
      <c r="A11" s="116">
        <v>2</v>
      </c>
      <c r="B11" s="113"/>
      <c r="C11" s="118"/>
      <c r="D11" s="124"/>
      <c r="E11" s="120"/>
      <c r="F11" s="114"/>
      <c r="G11" s="121">
        <v>0</v>
      </c>
      <c r="H11" s="122" t="s">
        <v>58</v>
      </c>
      <c r="I11" s="123" t="s">
        <v>101</v>
      </c>
    </row>
    <row r="12" spans="1:9" ht="26.5" customHeight="1">
      <c r="A12" s="125">
        <v>3</v>
      </c>
      <c r="B12" s="126"/>
      <c r="C12" s="127"/>
      <c r="D12" s="128"/>
      <c r="E12" s="129"/>
      <c r="F12" s="130"/>
      <c r="G12" s="131">
        <v>0</v>
      </c>
      <c r="H12" s="132" t="s">
        <v>58</v>
      </c>
      <c r="I12" s="133" t="s">
        <v>98</v>
      </c>
    </row>
    <row r="13" spans="1:9" ht="26.5" customHeight="1">
      <c r="A13" s="107"/>
      <c r="B13" s="108" t="s">
        <v>102</v>
      </c>
      <c r="C13" s="109" t="s">
        <v>61</v>
      </c>
      <c r="D13" s="110" t="s">
        <v>42</v>
      </c>
      <c r="E13" s="111">
        <f>SUM(G14:G16)</f>
        <v>0</v>
      </c>
      <c r="F13" s="112" t="s">
        <v>58</v>
      </c>
      <c r="G13" s="113"/>
      <c r="H13" s="114"/>
      <c r="I13" s="134"/>
    </row>
    <row r="14" spans="1:9" ht="26.5" customHeight="1">
      <c r="A14" s="116">
        <v>1</v>
      </c>
      <c r="B14" s="135"/>
      <c r="C14" s="118"/>
      <c r="D14" s="119"/>
      <c r="E14" s="120"/>
      <c r="F14" s="114"/>
      <c r="G14" s="121">
        <v>0</v>
      </c>
      <c r="H14" s="122" t="s">
        <v>58</v>
      </c>
      <c r="I14" s="123" t="s">
        <v>101</v>
      </c>
    </row>
    <row r="15" spans="1:9" ht="26.5" customHeight="1">
      <c r="A15" s="116">
        <v>2</v>
      </c>
      <c r="B15" s="113"/>
      <c r="C15" s="118"/>
      <c r="D15" s="124"/>
      <c r="E15" s="120"/>
      <c r="F15" s="114"/>
      <c r="G15" s="121">
        <v>0</v>
      </c>
      <c r="H15" s="122" t="s">
        <v>58</v>
      </c>
      <c r="I15" s="123" t="s">
        <v>101</v>
      </c>
    </row>
    <row r="16" spans="1:9" ht="26.5" customHeight="1">
      <c r="A16" s="125">
        <v>3</v>
      </c>
      <c r="B16" s="126"/>
      <c r="C16" s="127"/>
      <c r="D16" s="128"/>
      <c r="E16" s="129"/>
      <c r="F16" s="130"/>
      <c r="G16" s="131">
        <v>0</v>
      </c>
      <c r="H16" s="132" t="s">
        <v>58</v>
      </c>
      <c r="I16" s="133" t="s">
        <v>98</v>
      </c>
    </row>
    <row r="17" spans="1:9" ht="26.5" customHeight="1">
      <c r="A17" s="107"/>
      <c r="B17" s="108" t="s">
        <v>103</v>
      </c>
      <c r="C17" s="109" t="s">
        <v>63</v>
      </c>
      <c r="D17" s="110" t="s">
        <v>42</v>
      </c>
      <c r="E17" s="111">
        <f>SUM(G18:G20)</f>
        <v>0</v>
      </c>
      <c r="F17" s="136" t="s">
        <v>64</v>
      </c>
      <c r="G17" s="113"/>
      <c r="H17" s="137"/>
      <c r="I17" s="134"/>
    </row>
    <row r="18" spans="1:9" ht="26.5" customHeight="1">
      <c r="A18" s="116">
        <v>1</v>
      </c>
      <c r="B18" s="113"/>
      <c r="C18" s="118"/>
      <c r="D18" s="124"/>
      <c r="E18" s="120"/>
      <c r="F18" s="114"/>
      <c r="G18" s="121"/>
      <c r="H18" s="122" t="s">
        <v>58</v>
      </c>
      <c r="I18" s="123" t="s">
        <v>101</v>
      </c>
    </row>
    <row r="19" spans="1:9" ht="26.5" customHeight="1">
      <c r="A19" s="116">
        <v>2</v>
      </c>
      <c r="B19" s="113"/>
      <c r="C19" s="118"/>
      <c r="D19" s="124"/>
      <c r="E19" s="120"/>
      <c r="F19" s="114"/>
      <c r="G19" s="121">
        <v>0</v>
      </c>
      <c r="H19" s="122" t="s">
        <v>58</v>
      </c>
      <c r="I19" s="123" t="s">
        <v>101</v>
      </c>
    </row>
    <row r="20" spans="1:9" ht="26.5" customHeight="1" thickBot="1">
      <c r="A20" s="138">
        <v>3</v>
      </c>
      <c r="B20" s="139"/>
      <c r="C20" s="140"/>
      <c r="D20" s="141"/>
      <c r="E20" s="142"/>
      <c r="F20" s="143"/>
      <c r="G20" s="144">
        <v>0</v>
      </c>
      <c r="H20" s="145" t="s">
        <v>58</v>
      </c>
      <c r="I20" s="133" t="s">
        <v>98</v>
      </c>
    </row>
    <row r="21" spans="1:9" ht="15.65" customHeight="1">
      <c r="A21" s="100"/>
      <c r="B21" s="146" t="s">
        <v>104</v>
      </c>
      <c r="C21" s="147"/>
      <c r="D21" s="148"/>
      <c r="E21" s="149"/>
      <c r="F21" s="150"/>
      <c r="G21" s="151"/>
      <c r="H21" s="150"/>
      <c r="I21" s="152"/>
    </row>
    <row r="22" spans="1:9" ht="26.5" customHeight="1">
      <c r="A22" s="107"/>
      <c r="B22" s="153" t="s">
        <v>105</v>
      </c>
      <c r="C22" s="154" t="s">
        <v>106</v>
      </c>
      <c r="D22" s="110" t="s">
        <v>42</v>
      </c>
      <c r="E22" s="111">
        <f>SUM(G23:G25)</f>
        <v>132000</v>
      </c>
      <c r="F22" s="136" t="s">
        <v>64</v>
      </c>
      <c r="G22" s="113"/>
      <c r="H22" s="137"/>
      <c r="I22" s="134"/>
    </row>
    <row r="23" spans="1:9" ht="26.5" customHeight="1">
      <c r="A23" s="116">
        <v>1</v>
      </c>
      <c r="B23" s="135"/>
      <c r="C23" s="118"/>
      <c r="D23" s="119"/>
      <c r="E23" s="120"/>
      <c r="F23" s="114"/>
      <c r="G23" s="121">
        <v>132000</v>
      </c>
      <c r="H23" s="122" t="s">
        <v>58</v>
      </c>
      <c r="I23" s="123" t="s">
        <v>107</v>
      </c>
    </row>
    <row r="24" spans="1:9" ht="26.5" customHeight="1">
      <c r="A24" s="116">
        <v>2</v>
      </c>
      <c r="B24" s="113"/>
      <c r="C24" s="118"/>
      <c r="D24" s="124"/>
      <c r="E24" s="120"/>
      <c r="F24" s="114"/>
      <c r="G24" s="121">
        <v>0</v>
      </c>
      <c r="H24" s="122" t="s">
        <v>58</v>
      </c>
      <c r="I24" s="123" t="s">
        <v>101</v>
      </c>
    </row>
    <row r="25" spans="1:9" ht="26.5" customHeight="1" thickBot="1">
      <c r="A25" s="138">
        <v>3</v>
      </c>
      <c r="B25" s="139"/>
      <c r="C25" s="140"/>
      <c r="D25" s="141"/>
      <c r="E25" s="142"/>
      <c r="F25" s="143"/>
      <c r="G25" s="144">
        <v>0</v>
      </c>
      <c r="H25" s="145" t="s">
        <v>58</v>
      </c>
      <c r="I25" s="133" t="s">
        <v>98</v>
      </c>
    </row>
    <row r="26" spans="1:9" ht="15.65" customHeight="1">
      <c r="A26" s="100"/>
      <c r="B26" s="155" t="s">
        <v>68</v>
      </c>
      <c r="C26" s="156"/>
      <c r="D26" s="157"/>
      <c r="E26" s="149"/>
      <c r="F26" s="150"/>
      <c r="G26" s="158"/>
      <c r="H26" s="150"/>
      <c r="I26" s="152"/>
    </row>
    <row r="27" spans="1:9" ht="26.5" customHeight="1">
      <c r="A27" s="107"/>
      <c r="B27" s="153" t="s">
        <v>108</v>
      </c>
      <c r="C27" s="154" t="s">
        <v>106</v>
      </c>
      <c r="D27" s="110" t="s">
        <v>42</v>
      </c>
      <c r="E27" s="159">
        <f>SUM(G28:G30)</f>
        <v>0</v>
      </c>
      <c r="F27" s="136" t="s">
        <v>64</v>
      </c>
      <c r="G27" s="113"/>
      <c r="H27" s="137"/>
      <c r="I27" s="134"/>
    </row>
    <row r="28" spans="1:9" ht="26.5" customHeight="1">
      <c r="A28" s="116">
        <v>1</v>
      </c>
      <c r="B28" s="113"/>
      <c r="C28" s="118"/>
      <c r="D28" s="119"/>
      <c r="E28" s="120"/>
      <c r="F28" s="114"/>
      <c r="G28" s="160">
        <v>0</v>
      </c>
      <c r="H28" s="122" t="s">
        <v>58</v>
      </c>
      <c r="I28" s="123" t="s">
        <v>101</v>
      </c>
    </row>
    <row r="29" spans="1:9" ht="26.5" customHeight="1">
      <c r="A29" s="116">
        <v>2</v>
      </c>
      <c r="B29" s="113"/>
      <c r="C29" s="118"/>
      <c r="D29" s="124"/>
      <c r="E29" s="120"/>
      <c r="F29" s="114"/>
      <c r="G29" s="160">
        <v>0</v>
      </c>
      <c r="H29" s="122" t="s">
        <v>58</v>
      </c>
      <c r="I29" s="123" t="s">
        <v>101</v>
      </c>
    </row>
    <row r="30" spans="1:9" ht="26.5" customHeight="1">
      <c r="A30" s="125">
        <v>3</v>
      </c>
      <c r="B30" s="126"/>
      <c r="C30" s="127"/>
      <c r="D30" s="128"/>
      <c r="E30" s="129"/>
      <c r="F30" s="130"/>
      <c r="G30" s="161">
        <v>0</v>
      </c>
      <c r="H30" s="132" t="s">
        <v>58</v>
      </c>
      <c r="I30" s="133" t="s">
        <v>98</v>
      </c>
    </row>
    <row r="31" spans="1:9" ht="26.5" customHeight="1">
      <c r="A31" s="107"/>
      <c r="B31" s="153" t="s">
        <v>109</v>
      </c>
      <c r="C31" s="154" t="s">
        <v>106</v>
      </c>
      <c r="D31" s="110" t="s">
        <v>42</v>
      </c>
      <c r="E31" s="111">
        <f>SUM(G32:G34)</f>
        <v>0</v>
      </c>
      <c r="F31" s="136" t="s">
        <v>64</v>
      </c>
      <c r="G31" s="113"/>
      <c r="H31" s="137"/>
      <c r="I31" s="134"/>
    </row>
    <row r="32" spans="1:9" ht="26.5" customHeight="1">
      <c r="A32" s="116">
        <v>1</v>
      </c>
      <c r="B32" s="162"/>
      <c r="C32" s="163"/>
      <c r="D32" s="164"/>
      <c r="E32" s="120"/>
      <c r="F32" s="137"/>
      <c r="G32" s="160">
        <v>0</v>
      </c>
      <c r="H32" s="165" t="s">
        <v>58</v>
      </c>
      <c r="I32" s="123" t="s">
        <v>101</v>
      </c>
    </row>
    <row r="33" spans="1:11" ht="26.5" customHeight="1">
      <c r="A33" s="116">
        <v>2</v>
      </c>
      <c r="B33" s="113"/>
      <c r="C33" s="118"/>
      <c r="D33" s="124"/>
      <c r="E33" s="120"/>
      <c r="F33" s="114"/>
      <c r="G33" s="160">
        <v>0</v>
      </c>
      <c r="H33" s="122" t="s">
        <v>58</v>
      </c>
      <c r="I33" s="123" t="s">
        <v>101</v>
      </c>
    </row>
    <row r="34" spans="1:11" ht="26.5" customHeight="1">
      <c r="A34" s="125">
        <v>3</v>
      </c>
      <c r="B34" s="126"/>
      <c r="C34" s="127"/>
      <c r="D34" s="128"/>
      <c r="E34" s="129"/>
      <c r="F34" s="130"/>
      <c r="G34" s="161">
        <v>0</v>
      </c>
      <c r="H34" s="132" t="s">
        <v>58</v>
      </c>
      <c r="I34" s="133" t="s">
        <v>98</v>
      </c>
    </row>
    <row r="35" spans="1:11" ht="26.5" customHeight="1">
      <c r="A35" s="107"/>
      <c r="B35" s="153" t="s">
        <v>110</v>
      </c>
      <c r="C35" s="154" t="s">
        <v>73</v>
      </c>
      <c r="D35" s="110" t="s">
        <v>42</v>
      </c>
      <c r="E35" s="111">
        <f>SUM(G36:G38)</f>
        <v>0</v>
      </c>
      <c r="F35" s="136" t="s">
        <v>64</v>
      </c>
      <c r="G35" s="113"/>
      <c r="H35" s="137"/>
      <c r="I35" s="134"/>
    </row>
    <row r="36" spans="1:11" ht="26.5" customHeight="1">
      <c r="A36" s="116">
        <v>1</v>
      </c>
      <c r="B36" s="162"/>
      <c r="C36" s="163"/>
      <c r="D36" s="164"/>
      <c r="E36" s="120"/>
      <c r="F36" s="137"/>
      <c r="G36" s="160">
        <v>0</v>
      </c>
      <c r="H36" s="165" t="s">
        <v>58</v>
      </c>
      <c r="I36" s="123" t="s">
        <v>101</v>
      </c>
    </row>
    <row r="37" spans="1:11" ht="26.5" customHeight="1">
      <c r="A37" s="116">
        <v>2</v>
      </c>
      <c r="B37" s="166"/>
      <c r="C37" s="163"/>
      <c r="D37" s="164"/>
      <c r="E37" s="120"/>
      <c r="F37" s="137"/>
      <c r="G37" s="160">
        <v>0</v>
      </c>
      <c r="H37" s="165" t="s">
        <v>58</v>
      </c>
      <c r="I37" s="123" t="s">
        <v>101</v>
      </c>
    </row>
    <row r="38" spans="1:11" ht="26.5" customHeight="1" thickBot="1">
      <c r="A38" s="138">
        <v>3</v>
      </c>
      <c r="B38" s="167"/>
      <c r="C38" s="168"/>
      <c r="D38" s="169"/>
      <c r="E38" s="167"/>
      <c r="F38" s="170"/>
      <c r="G38" s="171">
        <v>0</v>
      </c>
      <c r="H38" s="172" t="s">
        <v>58</v>
      </c>
      <c r="I38" s="133" t="s">
        <v>98</v>
      </c>
    </row>
    <row r="39" spans="1:11" ht="15.65" customHeight="1">
      <c r="A39" s="100"/>
      <c r="B39" s="155" t="s">
        <v>111</v>
      </c>
      <c r="C39" s="173"/>
      <c r="D39" s="157"/>
      <c r="E39" s="149"/>
      <c r="F39" s="150"/>
      <c r="G39" s="158"/>
      <c r="H39" s="150"/>
      <c r="I39" s="152"/>
    </row>
    <row r="40" spans="1:11" ht="26.5" customHeight="1">
      <c r="A40" s="107"/>
      <c r="B40" s="153" t="s">
        <v>112</v>
      </c>
      <c r="C40" s="163"/>
      <c r="D40" s="174" t="s">
        <v>42</v>
      </c>
      <c r="E40" s="175">
        <f>SUM(G41:G42)</f>
        <v>0</v>
      </c>
      <c r="F40" s="136" t="s">
        <v>64</v>
      </c>
      <c r="G40" s="166"/>
      <c r="H40" s="137"/>
      <c r="I40" s="134"/>
    </row>
    <row r="41" spans="1:11" ht="26.5" customHeight="1">
      <c r="A41" s="116">
        <v>1</v>
      </c>
      <c r="B41" s="166"/>
      <c r="C41" s="176"/>
      <c r="D41" s="177"/>
      <c r="E41" s="178"/>
      <c r="F41" s="137"/>
      <c r="G41" s="179">
        <v>0</v>
      </c>
      <c r="H41" s="165" t="s">
        <v>58</v>
      </c>
      <c r="I41" s="123" t="s">
        <v>101</v>
      </c>
    </row>
    <row r="42" spans="1:11" ht="26.5" customHeight="1" thickBot="1">
      <c r="A42" s="138">
        <v>2</v>
      </c>
      <c r="B42" s="180"/>
      <c r="C42" s="181"/>
      <c r="D42" s="182"/>
      <c r="E42" s="183"/>
      <c r="F42" s="184"/>
      <c r="G42" s="185">
        <v>0</v>
      </c>
      <c r="H42" s="186" t="s">
        <v>58</v>
      </c>
      <c r="I42" s="123" t="s">
        <v>101</v>
      </c>
    </row>
    <row r="43" spans="1:11" ht="15" customHeight="1">
      <c r="A43" s="652"/>
      <c r="B43" s="655" t="s">
        <v>86</v>
      </c>
      <c r="C43" s="656"/>
      <c r="D43" s="657"/>
      <c r="E43" s="664">
        <f>SUM(E4:E42)</f>
        <v>1509150</v>
      </c>
      <c r="F43" s="187"/>
      <c r="G43" s="667">
        <f>SUM(G4:G42)</f>
        <v>1509150</v>
      </c>
      <c r="H43" s="188"/>
      <c r="I43" s="189"/>
      <c r="J43" s="190"/>
      <c r="K43" s="191"/>
    </row>
    <row r="44" spans="1:11" ht="15" customHeight="1">
      <c r="A44" s="653"/>
      <c r="B44" s="658"/>
      <c r="C44" s="659"/>
      <c r="D44" s="660"/>
      <c r="E44" s="665"/>
      <c r="F44" s="192" t="s">
        <v>58</v>
      </c>
      <c r="G44" s="668"/>
      <c r="H44" s="193" t="s">
        <v>58</v>
      </c>
      <c r="I44" s="194"/>
      <c r="J44" s="195"/>
      <c r="K44" s="196"/>
    </row>
    <row r="45" spans="1:11" ht="15" customHeight="1" thickBot="1">
      <c r="A45" s="654"/>
      <c r="B45" s="661"/>
      <c r="C45" s="662"/>
      <c r="D45" s="663"/>
      <c r="E45" s="666"/>
      <c r="F45" s="197"/>
      <c r="G45" s="669"/>
      <c r="H45" s="198"/>
      <c r="I45" s="199"/>
      <c r="J45" s="645"/>
      <c r="K45" s="646"/>
    </row>
  </sheetData>
  <mergeCells count="9">
    <mergeCell ref="J45:K45"/>
    <mergeCell ref="A1:B1"/>
    <mergeCell ref="C1:H1"/>
    <mergeCell ref="E3:F3"/>
    <mergeCell ref="G3:H3"/>
    <mergeCell ref="A43:A45"/>
    <mergeCell ref="B43:D45"/>
    <mergeCell ref="E43:E45"/>
    <mergeCell ref="G43:G45"/>
  </mergeCells>
  <phoneticPr fontId="1"/>
  <pageMargins left="0.7" right="0.7" top="0.75" bottom="0.75" header="0.3" footer="0.3"/>
  <pageSetup paperSize="9" scale="62" orientation="portrait" r:id="rId1"/>
  <colBreaks count="1" manualBreakCount="1">
    <brk id="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02DF2-4FDA-40AD-826D-1B2529F303D0}">
  <dimension ref="A2:J33"/>
  <sheetViews>
    <sheetView view="pageBreakPreview" topLeftCell="A10" zoomScale="130" zoomScaleNormal="100" zoomScaleSheetLayoutView="130" workbookViewId="0">
      <selection activeCell="T29" sqref="T29:V29"/>
    </sheetView>
  </sheetViews>
  <sheetFormatPr defaultRowHeight="18"/>
  <cols>
    <col min="1" max="1" width="6" style="200" customWidth="1"/>
    <col min="2" max="2" width="21.5" style="203" customWidth="1"/>
    <col min="3" max="5" width="8.6640625" style="201"/>
    <col min="6" max="6" width="7.83203125" style="201" customWidth="1"/>
    <col min="7" max="7" width="8.6640625" style="201"/>
    <col min="8" max="8" width="19.5" style="200" customWidth="1"/>
    <col min="9" max="10" width="13.5" style="200" customWidth="1"/>
    <col min="11" max="16384" width="8.6640625" style="201"/>
  </cols>
  <sheetData>
    <row r="2" spans="1:10" ht="20">
      <c r="B2" s="670" t="s">
        <v>113</v>
      </c>
      <c r="C2" s="670"/>
    </row>
    <row r="7" spans="1:10" ht="23" thickBot="1">
      <c r="B7" s="202" t="s">
        <v>114</v>
      </c>
      <c r="C7" s="671" t="s">
        <v>115</v>
      </c>
      <c r="D7" s="671"/>
      <c r="E7" s="671"/>
      <c r="F7" s="671"/>
      <c r="G7" s="671"/>
    </row>
    <row r="8" spans="1:10" ht="18.5" thickTop="1"/>
    <row r="10" spans="1:10">
      <c r="A10" s="204" t="s">
        <v>89</v>
      </c>
      <c r="B10" s="205" t="s">
        <v>116</v>
      </c>
      <c r="C10" s="204" t="s">
        <v>43</v>
      </c>
      <c r="D10" s="204" t="s">
        <v>117</v>
      </c>
      <c r="E10" s="204" t="s">
        <v>42</v>
      </c>
      <c r="F10" s="204" t="s">
        <v>118</v>
      </c>
      <c r="G10" s="204" t="s">
        <v>119</v>
      </c>
      <c r="H10" s="204" t="s">
        <v>120</v>
      </c>
      <c r="I10" s="204" t="s">
        <v>120</v>
      </c>
      <c r="J10" s="204" t="s">
        <v>120</v>
      </c>
    </row>
    <row r="11" spans="1:10" ht="18.5" thickBot="1">
      <c r="A11" s="206" t="s">
        <v>121</v>
      </c>
      <c r="B11" s="207" t="s">
        <v>122</v>
      </c>
      <c r="C11" s="208">
        <v>2</v>
      </c>
      <c r="D11" s="208">
        <v>3000</v>
      </c>
      <c r="E11" s="209">
        <f>D11*C11</f>
        <v>6000</v>
      </c>
      <c r="F11" s="209">
        <f>E11*0.1</f>
        <v>600</v>
      </c>
      <c r="G11" s="209">
        <f>F11+E11</f>
        <v>6600</v>
      </c>
      <c r="H11" s="210" t="s">
        <v>123</v>
      </c>
      <c r="I11" s="210" t="s">
        <v>123</v>
      </c>
      <c r="J11" s="210" t="s">
        <v>124</v>
      </c>
    </row>
    <row r="12" spans="1:10" ht="19" thickTop="1" thickBot="1">
      <c r="A12" s="206" t="s">
        <v>121</v>
      </c>
      <c r="B12" s="207" t="s">
        <v>122</v>
      </c>
      <c r="C12" s="208">
        <v>3</v>
      </c>
      <c r="D12" s="208">
        <v>3000</v>
      </c>
      <c r="E12" s="209">
        <f>D12*C12</f>
        <v>9000</v>
      </c>
      <c r="F12" s="209">
        <f>E12*0.1</f>
        <v>900</v>
      </c>
      <c r="G12" s="209">
        <f>F12+E12</f>
        <v>9900</v>
      </c>
      <c r="H12" s="210" t="s">
        <v>123</v>
      </c>
      <c r="I12" s="210" t="s">
        <v>123</v>
      </c>
      <c r="J12" s="210" t="s">
        <v>123</v>
      </c>
    </row>
    <row r="13" spans="1:10" ht="18.5" thickTop="1">
      <c r="A13" s="211">
        <v>1</v>
      </c>
      <c r="B13" s="212" t="s">
        <v>125</v>
      </c>
      <c r="C13" s="213">
        <v>16</v>
      </c>
      <c r="D13" s="213">
        <v>3500</v>
      </c>
      <c r="E13" s="214">
        <f>D13*C13</f>
        <v>56000</v>
      </c>
      <c r="F13" s="214">
        <f>E13*0.1</f>
        <v>5600</v>
      </c>
      <c r="G13" s="214">
        <f>F13+E13</f>
        <v>61600</v>
      </c>
      <c r="H13" s="215" t="s">
        <v>126</v>
      </c>
      <c r="I13" s="216"/>
      <c r="J13" s="216"/>
    </row>
    <row r="14" spans="1:10">
      <c r="A14" s="217">
        <v>2</v>
      </c>
      <c r="B14" s="218" t="s">
        <v>127</v>
      </c>
      <c r="C14" s="219">
        <v>16</v>
      </c>
      <c r="D14" s="219">
        <v>1500</v>
      </c>
      <c r="E14" s="220">
        <f t="shared" ref="E14:E27" si="0">D14*C14</f>
        <v>24000</v>
      </c>
      <c r="F14" s="220">
        <f>E14*0.1</f>
        <v>2400</v>
      </c>
      <c r="G14" s="220">
        <f>F14+E14</f>
        <v>26400</v>
      </c>
      <c r="H14" s="221" t="s">
        <v>128</v>
      </c>
      <c r="I14" s="222"/>
      <c r="J14" s="222"/>
    </row>
    <row r="15" spans="1:10">
      <c r="A15" s="217">
        <v>3</v>
      </c>
      <c r="B15" s="218" t="s">
        <v>129</v>
      </c>
      <c r="C15" s="219">
        <v>16</v>
      </c>
      <c r="D15" s="219">
        <v>500</v>
      </c>
      <c r="E15" s="220">
        <f t="shared" si="0"/>
        <v>8000</v>
      </c>
      <c r="F15" s="220">
        <f t="shared" ref="F15:F27" si="1">E15*0.1</f>
        <v>800</v>
      </c>
      <c r="G15" s="220">
        <f t="shared" ref="G15:G27" si="2">F15+E15</f>
        <v>8800</v>
      </c>
      <c r="H15" s="221" t="s">
        <v>128</v>
      </c>
      <c r="I15" s="222"/>
      <c r="J15" s="222"/>
    </row>
    <row r="16" spans="1:10" ht="36">
      <c r="A16" s="217">
        <v>4</v>
      </c>
      <c r="B16" s="218" t="s">
        <v>130</v>
      </c>
      <c r="C16" s="219">
        <v>17</v>
      </c>
      <c r="D16" s="219">
        <v>2500</v>
      </c>
      <c r="E16" s="220">
        <f t="shared" si="0"/>
        <v>42500</v>
      </c>
      <c r="F16" s="220">
        <f t="shared" si="1"/>
        <v>4250</v>
      </c>
      <c r="G16" s="220">
        <f t="shared" si="2"/>
        <v>46750</v>
      </c>
      <c r="H16" s="221" t="s">
        <v>128</v>
      </c>
      <c r="I16" s="222"/>
      <c r="J16" s="222"/>
    </row>
    <row r="17" spans="1:10">
      <c r="A17" s="217">
        <v>5</v>
      </c>
      <c r="B17" s="218" t="s">
        <v>131</v>
      </c>
      <c r="C17" s="219">
        <v>16</v>
      </c>
      <c r="D17" s="219">
        <v>37000</v>
      </c>
      <c r="E17" s="220">
        <f t="shared" si="0"/>
        <v>592000</v>
      </c>
      <c r="F17" s="220">
        <f t="shared" si="1"/>
        <v>59200</v>
      </c>
      <c r="G17" s="220">
        <f t="shared" si="2"/>
        <v>651200</v>
      </c>
      <c r="H17" s="221" t="s">
        <v>128</v>
      </c>
      <c r="I17" s="222"/>
      <c r="J17" s="222"/>
    </row>
    <row r="18" spans="1:10">
      <c r="A18" s="217">
        <v>6</v>
      </c>
      <c r="B18" s="218" t="s">
        <v>132</v>
      </c>
      <c r="C18" s="219">
        <v>16</v>
      </c>
      <c r="D18" s="219">
        <v>3000</v>
      </c>
      <c r="E18" s="220">
        <f t="shared" si="0"/>
        <v>48000</v>
      </c>
      <c r="F18" s="220">
        <f t="shared" si="1"/>
        <v>4800</v>
      </c>
      <c r="G18" s="220">
        <f t="shared" si="2"/>
        <v>52800</v>
      </c>
      <c r="H18" s="221" t="s">
        <v>128</v>
      </c>
      <c r="I18" s="222"/>
      <c r="J18" s="222"/>
    </row>
    <row r="19" spans="1:10">
      <c r="A19" s="217">
        <v>7</v>
      </c>
      <c r="B19" s="218" t="s">
        <v>133</v>
      </c>
      <c r="C19" s="219">
        <v>1</v>
      </c>
      <c r="D19" s="219">
        <v>30000</v>
      </c>
      <c r="E19" s="220">
        <f t="shared" si="0"/>
        <v>30000</v>
      </c>
      <c r="F19" s="220">
        <f t="shared" si="1"/>
        <v>3000</v>
      </c>
      <c r="G19" s="220">
        <f t="shared" si="2"/>
        <v>33000</v>
      </c>
      <c r="H19" s="221" t="s">
        <v>128</v>
      </c>
      <c r="I19" s="222"/>
      <c r="J19" s="222"/>
    </row>
    <row r="20" spans="1:10">
      <c r="A20" s="217">
        <v>8</v>
      </c>
      <c r="B20" s="218" t="s">
        <v>134</v>
      </c>
      <c r="C20" s="219">
        <v>1</v>
      </c>
      <c r="D20" s="219">
        <v>5000</v>
      </c>
      <c r="E20" s="220">
        <f t="shared" si="0"/>
        <v>5000</v>
      </c>
      <c r="F20" s="220">
        <f t="shared" si="1"/>
        <v>500</v>
      </c>
      <c r="G20" s="220">
        <f t="shared" si="2"/>
        <v>5500</v>
      </c>
      <c r="H20" s="221" t="s">
        <v>128</v>
      </c>
      <c r="I20" s="222"/>
      <c r="J20" s="222"/>
    </row>
    <row r="21" spans="1:10">
      <c r="A21" s="217">
        <v>9</v>
      </c>
      <c r="B21" s="218" t="s">
        <v>135</v>
      </c>
      <c r="C21" s="219">
        <v>1</v>
      </c>
      <c r="D21" s="219">
        <v>81637</v>
      </c>
      <c r="E21" s="220">
        <f t="shared" si="0"/>
        <v>81637</v>
      </c>
      <c r="F21" s="220">
        <v>8163</v>
      </c>
      <c r="G21" s="220">
        <f t="shared" si="2"/>
        <v>89800</v>
      </c>
      <c r="H21" s="221" t="s">
        <v>128</v>
      </c>
      <c r="I21" s="222"/>
      <c r="J21" s="222"/>
    </row>
    <row r="22" spans="1:10">
      <c r="A22" s="217">
        <v>10</v>
      </c>
      <c r="B22" s="218" t="s">
        <v>135</v>
      </c>
      <c r="C22" s="219">
        <v>1</v>
      </c>
      <c r="D22" s="219">
        <v>90728</v>
      </c>
      <c r="E22" s="220">
        <f t="shared" si="0"/>
        <v>90728</v>
      </c>
      <c r="F22" s="220">
        <v>9072</v>
      </c>
      <c r="G22" s="220">
        <f t="shared" si="2"/>
        <v>99800</v>
      </c>
      <c r="H22" s="221" t="s">
        <v>128</v>
      </c>
      <c r="I22" s="222"/>
      <c r="J22" s="222"/>
    </row>
    <row r="23" spans="1:10">
      <c r="A23" s="217">
        <v>11</v>
      </c>
      <c r="B23" s="218" t="s">
        <v>136</v>
      </c>
      <c r="C23" s="219">
        <v>2</v>
      </c>
      <c r="D23" s="219">
        <v>9073</v>
      </c>
      <c r="E23" s="220">
        <f t="shared" si="0"/>
        <v>18146</v>
      </c>
      <c r="F23" s="220">
        <f>E23*0.1</f>
        <v>1814.6000000000001</v>
      </c>
      <c r="G23" s="220">
        <f t="shared" si="2"/>
        <v>19960.599999999999</v>
      </c>
      <c r="H23" s="221" t="s">
        <v>128</v>
      </c>
      <c r="I23" s="222"/>
      <c r="J23" s="222"/>
    </row>
    <row r="24" spans="1:10">
      <c r="A24" s="217">
        <v>12</v>
      </c>
      <c r="B24" s="218" t="s">
        <v>137</v>
      </c>
      <c r="C24" s="219">
        <v>2</v>
      </c>
      <c r="D24" s="219">
        <v>2436</v>
      </c>
      <c r="E24" s="220">
        <f t="shared" si="0"/>
        <v>4872</v>
      </c>
      <c r="F24" s="220">
        <f>E24*0.1</f>
        <v>487.20000000000005</v>
      </c>
      <c r="G24" s="220">
        <f t="shared" si="2"/>
        <v>5359.2</v>
      </c>
      <c r="H24" s="221" t="s">
        <v>128</v>
      </c>
      <c r="I24" s="222"/>
      <c r="J24" s="222"/>
    </row>
    <row r="25" spans="1:10">
      <c r="A25" s="217">
        <v>13</v>
      </c>
      <c r="B25" s="218" t="s">
        <v>138</v>
      </c>
      <c r="C25" s="219">
        <v>1</v>
      </c>
      <c r="D25" s="219">
        <v>1073</v>
      </c>
      <c r="E25" s="220">
        <f t="shared" si="0"/>
        <v>1073</v>
      </c>
      <c r="F25" s="220">
        <f t="shared" si="1"/>
        <v>107.30000000000001</v>
      </c>
      <c r="G25" s="220">
        <f t="shared" si="2"/>
        <v>1180.3</v>
      </c>
      <c r="H25" s="221" t="s">
        <v>128</v>
      </c>
      <c r="I25" s="222"/>
      <c r="J25" s="222"/>
    </row>
    <row r="26" spans="1:10">
      <c r="A26" s="217">
        <v>14</v>
      </c>
      <c r="B26" s="218"/>
      <c r="C26" s="219"/>
      <c r="D26" s="219"/>
      <c r="E26" s="220">
        <f t="shared" si="0"/>
        <v>0</v>
      </c>
      <c r="F26" s="220">
        <v>0</v>
      </c>
      <c r="G26" s="220">
        <f t="shared" si="2"/>
        <v>0</v>
      </c>
      <c r="H26" s="222"/>
      <c r="I26" s="222"/>
      <c r="J26" s="222"/>
    </row>
    <row r="27" spans="1:10">
      <c r="A27" s="217">
        <v>15</v>
      </c>
      <c r="B27" s="218"/>
      <c r="C27" s="219"/>
      <c r="D27" s="219"/>
      <c r="E27" s="220">
        <f t="shared" si="0"/>
        <v>0</v>
      </c>
      <c r="F27" s="220">
        <f t="shared" si="1"/>
        <v>0</v>
      </c>
      <c r="G27" s="220">
        <f t="shared" si="2"/>
        <v>0</v>
      </c>
      <c r="H27" s="222"/>
      <c r="I27" s="222"/>
      <c r="J27" s="222"/>
    </row>
    <row r="28" spans="1:10" ht="18.5" thickBot="1">
      <c r="D28" s="223"/>
    </row>
    <row r="29" spans="1:10" ht="20.5" thickBot="1">
      <c r="E29" s="224" t="s">
        <v>139</v>
      </c>
      <c r="F29" s="672">
        <f>SUM(G13:G27)</f>
        <v>1102150.1000000001</v>
      </c>
      <c r="G29" s="673"/>
    </row>
    <row r="32" spans="1:10">
      <c r="I32" s="225"/>
    </row>
    <row r="33" spans="9:9">
      <c r="I33" s="225"/>
    </row>
  </sheetData>
  <mergeCells count="3">
    <mergeCell ref="B2:C2"/>
    <mergeCell ref="C7:G7"/>
    <mergeCell ref="F29:G29"/>
  </mergeCells>
  <phoneticPr fontId="1"/>
  <pageMargins left="0.7" right="0.7" top="0.75" bottom="0.75" header="0.3" footer="0.3"/>
  <pageSetup paperSize="9" scale="9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58BD6-7AE4-41A7-9014-581CEB657B12}">
  <dimension ref="A2:J30"/>
  <sheetViews>
    <sheetView view="pageBreakPreview" zoomScale="60" zoomScaleNormal="100" workbookViewId="0">
      <selection activeCell="T29" sqref="T29:V29"/>
    </sheetView>
  </sheetViews>
  <sheetFormatPr defaultRowHeight="18"/>
  <cols>
    <col min="1" max="1" width="6" style="200" customWidth="1"/>
    <col min="2" max="2" width="20.58203125" style="203" customWidth="1"/>
    <col min="3" max="5" width="8.6640625" style="201"/>
    <col min="6" max="6" width="7.83203125" style="201" customWidth="1"/>
    <col min="7" max="7" width="8.6640625" style="201"/>
    <col min="8" max="10" width="13.5" style="200" customWidth="1"/>
    <col min="11" max="16384" width="8.6640625" style="201"/>
  </cols>
  <sheetData>
    <row r="2" spans="1:10" ht="20">
      <c r="B2" s="670" t="s">
        <v>140</v>
      </c>
      <c r="C2" s="670"/>
      <c r="D2" s="670"/>
    </row>
    <row r="8" spans="1:10" ht="23" thickBot="1">
      <c r="B8" s="202" t="s">
        <v>114</v>
      </c>
      <c r="C8" s="674" t="s">
        <v>141</v>
      </c>
      <c r="D8" s="674"/>
      <c r="E8" s="674"/>
      <c r="F8" s="674"/>
      <c r="G8" s="674"/>
    </row>
    <row r="9" spans="1:10" ht="18.5" thickTop="1"/>
    <row r="11" spans="1:10">
      <c r="A11" s="204" t="s">
        <v>89</v>
      </c>
      <c r="B11" s="205" t="s">
        <v>116</v>
      </c>
      <c r="C11" s="204" t="s">
        <v>43</v>
      </c>
      <c r="D11" s="204" t="s">
        <v>117</v>
      </c>
      <c r="E11" s="204" t="s">
        <v>42</v>
      </c>
      <c r="F11" s="204" t="s">
        <v>118</v>
      </c>
      <c r="G11" s="204" t="s">
        <v>119</v>
      </c>
      <c r="H11" s="204" t="s">
        <v>120</v>
      </c>
      <c r="I11" s="204" t="s">
        <v>120</v>
      </c>
      <c r="J11" s="204" t="s">
        <v>120</v>
      </c>
    </row>
    <row r="12" spans="1:10" ht="18.5" thickBot="1">
      <c r="A12" s="206" t="s">
        <v>121</v>
      </c>
      <c r="B12" s="207" t="s">
        <v>122</v>
      </c>
      <c r="C12" s="208">
        <v>2</v>
      </c>
      <c r="D12" s="208">
        <v>3000</v>
      </c>
      <c r="E12" s="209">
        <f>D12*C12</f>
        <v>6000</v>
      </c>
      <c r="F12" s="209">
        <f>E12*0.1</f>
        <v>600</v>
      </c>
      <c r="G12" s="209">
        <f>F12+E12</f>
        <v>6600</v>
      </c>
      <c r="H12" s="210" t="s">
        <v>123</v>
      </c>
      <c r="I12" s="210" t="s">
        <v>123</v>
      </c>
      <c r="J12" s="210" t="s">
        <v>124</v>
      </c>
    </row>
    <row r="13" spans="1:10" ht="19" thickTop="1" thickBot="1">
      <c r="A13" s="206" t="s">
        <v>121</v>
      </c>
      <c r="B13" s="207" t="s">
        <v>122</v>
      </c>
      <c r="C13" s="208">
        <v>3</v>
      </c>
      <c r="D13" s="208">
        <v>3000</v>
      </c>
      <c r="E13" s="209">
        <f>D13*C13</f>
        <v>9000</v>
      </c>
      <c r="F13" s="209">
        <f>E13*0.1</f>
        <v>900</v>
      </c>
      <c r="G13" s="209">
        <f>F13+E13</f>
        <v>9900</v>
      </c>
      <c r="H13" s="210" t="s">
        <v>123</v>
      </c>
      <c r="I13" s="210" t="s">
        <v>123</v>
      </c>
      <c r="J13" s="210" t="s">
        <v>123</v>
      </c>
    </row>
    <row r="14" spans="1:10" ht="36.5" thickTop="1">
      <c r="A14" s="211">
        <v>1</v>
      </c>
      <c r="B14" s="212" t="s">
        <v>142</v>
      </c>
      <c r="C14" s="213">
        <v>1</v>
      </c>
      <c r="D14" s="213">
        <v>250000</v>
      </c>
      <c r="E14" s="214">
        <f>D14*C14</f>
        <v>250000</v>
      </c>
      <c r="F14" s="214">
        <f>E14*0.1</f>
        <v>25000</v>
      </c>
      <c r="G14" s="214">
        <f>F14+E14</f>
        <v>275000</v>
      </c>
      <c r="H14" s="216"/>
      <c r="I14" s="216"/>
      <c r="J14" s="216"/>
    </row>
    <row r="15" spans="1:10">
      <c r="A15" s="217">
        <v>2</v>
      </c>
      <c r="B15" s="218"/>
      <c r="C15" s="219"/>
      <c r="D15" s="219"/>
      <c r="E15" s="220">
        <f t="shared" ref="E15:E28" si="0">D15*C15</f>
        <v>0</v>
      </c>
      <c r="F15" s="220">
        <f>E15*0.1</f>
        <v>0</v>
      </c>
      <c r="G15" s="220">
        <f>F15+E15</f>
        <v>0</v>
      </c>
      <c r="H15" s="222"/>
      <c r="I15" s="222"/>
      <c r="J15" s="222"/>
    </row>
    <row r="16" spans="1:10">
      <c r="A16" s="217">
        <v>3</v>
      </c>
      <c r="B16" s="218"/>
      <c r="C16" s="219"/>
      <c r="D16" s="219"/>
      <c r="E16" s="220">
        <f t="shared" si="0"/>
        <v>0</v>
      </c>
      <c r="F16" s="220">
        <f t="shared" ref="F16:F28" si="1">E16*0.1</f>
        <v>0</v>
      </c>
      <c r="G16" s="220">
        <f t="shared" ref="G16:G28" si="2">F16+E16</f>
        <v>0</v>
      </c>
      <c r="H16" s="222"/>
      <c r="I16" s="222"/>
      <c r="J16" s="222"/>
    </row>
    <row r="17" spans="1:10">
      <c r="A17" s="217">
        <v>4</v>
      </c>
      <c r="B17" s="218"/>
      <c r="C17" s="219"/>
      <c r="D17" s="219"/>
      <c r="E17" s="220">
        <f t="shared" si="0"/>
        <v>0</v>
      </c>
      <c r="F17" s="220">
        <f t="shared" si="1"/>
        <v>0</v>
      </c>
      <c r="G17" s="220">
        <f t="shared" si="2"/>
        <v>0</v>
      </c>
      <c r="H17" s="222"/>
      <c r="I17" s="222"/>
      <c r="J17" s="222"/>
    </row>
    <row r="18" spans="1:10">
      <c r="A18" s="217">
        <v>5</v>
      </c>
      <c r="B18" s="218"/>
      <c r="C18" s="219"/>
      <c r="D18" s="219"/>
      <c r="E18" s="220">
        <f t="shared" si="0"/>
        <v>0</v>
      </c>
      <c r="F18" s="220">
        <f t="shared" si="1"/>
        <v>0</v>
      </c>
      <c r="G18" s="220">
        <f t="shared" si="2"/>
        <v>0</v>
      </c>
      <c r="H18" s="222"/>
      <c r="I18" s="222"/>
      <c r="J18" s="222"/>
    </row>
    <row r="19" spans="1:10">
      <c r="A19" s="217">
        <v>6</v>
      </c>
      <c r="B19" s="218"/>
      <c r="C19" s="219"/>
      <c r="D19" s="219"/>
      <c r="E19" s="220">
        <f t="shared" si="0"/>
        <v>0</v>
      </c>
      <c r="F19" s="220">
        <f t="shared" si="1"/>
        <v>0</v>
      </c>
      <c r="G19" s="220">
        <f t="shared" si="2"/>
        <v>0</v>
      </c>
      <c r="H19" s="222"/>
      <c r="I19" s="222"/>
      <c r="J19" s="222"/>
    </row>
    <row r="20" spans="1:10">
      <c r="A20" s="217">
        <v>7</v>
      </c>
      <c r="B20" s="218"/>
      <c r="C20" s="219"/>
      <c r="D20" s="219"/>
      <c r="E20" s="220">
        <f t="shared" si="0"/>
        <v>0</v>
      </c>
      <c r="F20" s="220">
        <f t="shared" si="1"/>
        <v>0</v>
      </c>
      <c r="G20" s="220">
        <f t="shared" si="2"/>
        <v>0</v>
      </c>
      <c r="H20" s="222"/>
      <c r="I20" s="222"/>
      <c r="J20" s="222"/>
    </row>
    <row r="21" spans="1:10">
      <c r="A21" s="217">
        <v>8</v>
      </c>
      <c r="B21" s="218"/>
      <c r="C21" s="219"/>
      <c r="D21" s="219"/>
      <c r="E21" s="220">
        <f t="shared" si="0"/>
        <v>0</v>
      </c>
      <c r="F21" s="220">
        <f t="shared" si="1"/>
        <v>0</v>
      </c>
      <c r="G21" s="220">
        <f t="shared" si="2"/>
        <v>0</v>
      </c>
      <c r="H21" s="222"/>
      <c r="I21" s="222"/>
      <c r="J21" s="222"/>
    </row>
    <row r="22" spans="1:10">
      <c r="A22" s="217">
        <v>9</v>
      </c>
      <c r="B22" s="218"/>
      <c r="C22" s="219"/>
      <c r="D22" s="219"/>
      <c r="E22" s="220">
        <f t="shared" si="0"/>
        <v>0</v>
      </c>
      <c r="F22" s="220">
        <f t="shared" si="1"/>
        <v>0</v>
      </c>
      <c r="G22" s="220">
        <f t="shared" si="2"/>
        <v>0</v>
      </c>
      <c r="H22" s="222"/>
      <c r="I22" s="222"/>
      <c r="J22" s="222"/>
    </row>
    <row r="23" spans="1:10">
      <c r="A23" s="217">
        <v>10</v>
      </c>
      <c r="B23" s="218"/>
      <c r="C23" s="219"/>
      <c r="D23" s="219"/>
      <c r="E23" s="220">
        <f t="shared" si="0"/>
        <v>0</v>
      </c>
      <c r="F23" s="220">
        <f t="shared" si="1"/>
        <v>0</v>
      </c>
      <c r="G23" s="220">
        <f t="shared" si="2"/>
        <v>0</v>
      </c>
      <c r="H23" s="222"/>
      <c r="I23" s="222"/>
      <c r="J23" s="222"/>
    </row>
    <row r="24" spans="1:10">
      <c r="A24" s="217">
        <v>11</v>
      </c>
      <c r="B24" s="218"/>
      <c r="C24" s="219"/>
      <c r="D24" s="219"/>
      <c r="E24" s="220">
        <f t="shared" si="0"/>
        <v>0</v>
      </c>
      <c r="F24" s="220">
        <f t="shared" si="1"/>
        <v>0</v>
      </c>
      <c r="G24" s="220">
        <f t="shared" si="2"/>
        <v>0</v>
      </c>
      <c r="H24" s="222"/>
      <c r="I24" s="222"/>
      <c r="J24" s="222"/>
    </row>
    <row r="25" spans="1:10">
      <c r="A25" s="217">
        <v>12</v>
      </c>
      <c r="B25" s="218"/>
      <c r="C25" s="219"/>
      <c r="D25" s="219"/>
      <c r="E25" s="220">
        <f t="shared" si="0"/>
        <v>0</v>
      </c>
      <c r="F25" s="220">
        <f t="shared" si="1"/>
        <v>0</v>
      </c>
      <c r="G25" s="220">
        <f t="shared" si="2"/>
        <v>0</v>
      </c>
      <c r="H25" s="222"/>
      <c r="I25" s="222"/>
      <c r="J25" s="222"/>
    </row>
    <row r="26" spans="1:10">
      <c r="A26" s="217">
        <v>13</v>
      </c>
      <c r="B26" s="218"/>
      <c r="C26" s="219"/>
      <c r="D26" s="219"/>
      <c r="E26" s="220">
        <f t="shared" si="0"/>
        <v>0</v>
      </c>
      <c r="F26" s="220">
        <f t="shared" si="1"/>
        <v>0</v>
      </c>
      <c r="G26" s="220">
        <f t="shared" si="2"/>
        <v>0</v>
      </c>
      <c r="H26" s="222"/>
      <c r="I26" s="222"/>
      <c r="J26" s="222"/>
    </row>
    <row r="27" spans="1:10">
      <c r="A27" s="217">
        <v>14</v>
      </c>
      <c r="B27" s="218"/>
      <c r="C27" s="219"/>
      <c r="D27" s="219"/>
      <c r="E27" s="220">
        <f t="shared" si="0"/>
        <v>0</v>
      </c>
      <c r="F27" s="220">
        <f t="shared" si="1"/>
        <v>0</v>
      </c>
      <c r="G27" s="220">
        <f t="shared" si="2"/>
        <v>0</v>
      </c>
      <c r="H27" s="222"/>
      <c r="I27" s="222"/>
      <c r="J27" s="222"/>
    </row>
    <row r="28" spans="1:10">
      <c r="A28" s="217">
        <v>15</v>
      </c>
      <c r="B28" s="218"/>
      <c r="C28" s="219"/>
      <c r="D28" s="219"/>
      <c r="E28" s="220">
        <f t="shared" si="0"/>
        <v>0</v>
      </c>
      <c r="F28" s="220">
        <f t="shared" si="1"/>
        <v>0</v>
      </c>
      <c r="G28" s="220">
        <f t="shared" si="2"/>
        <v>0</v>
      </c>
      <c r="H28" s="222"/>
      <c r="I28" s="222"/>
      <c r="J28" s="222"/>
    </row>
    <row r="29" spans="1:10" ht="18.5" thickBot="1"/>
    <row r="30" spans="1:10" ht="20.5" thickBot="1">
      <c r="E30" s="224" t="s">
        <v>139</v>
      </c>
      <c r="F30" s="672">
        <f>SUM(G14:G28)</f>
        <v>275000</v>
      </c>
      <c r="G30" s="673"/>
    </row>
  </sheetData>
  <mergeCells count="3">
    <mergeCell ref="B2:D2"/>
    <mergeCell ref="C8:G8"/>
    <mergeCell ref="F30:G30"/>
  </mergeCells>
  <phoneticPr fontId="1"/>
  <pageMargins left="0.7" right="0.7" top="0.75" bottom="0.75" header="0.3" footer="0.3"/>
  <pageSetup paperSize="9" scale="97" orientation="portrait" r:id="rId1"/>
  <colBreaks count="1" manualBreakCount="1">
    <brk id="8"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EDB94-8CE9-47C7-A3A0-E9B3179351C8}">
  <dimension ref="A2:J30"/>
  <sheetViews>
    <sheetView view="pageBreakPreview" zoomScale="60" zoomScaleNormal="100" workbookViewId="0">
      <selection activeCell="T29" sqref="T29:V29"/>
    </sheetView>
  </sheetViews>
  <sheetFormatPr defaultRowHeight="18"/>
  <cols>
    <col min="1" max="1" width="6" style="200" customWidth="1"/>
    <col min="2" max="2" width="20.58203125" style="203" customWidth="1"/>
    <col min="3" max="5" width="8.6640625" style="201"/>
    <col min="6" max="6" width="7.83203125" style="201" customWidth="1"/>
    <col min="7" max="7" width="8.6640625" style="201"/>
    <col min="8" max="10" width="13.5" style="200" customWidth="1"/>
    <col min="11" max="16384" width="8.6640625" style="201"/>
  </cols>
  <sheetData>
    <row r="2" spans="1:10" ht="20">
      <c r="B2" s="670" t="s">
        <v>143</v>
      </c>
      <c r="C2" s="670"/>
      <c r="D2" s="670"/>
    </row>
    <row r="8" spans="1:10" ht="23" thickBot="1">
      <c r="B8" s="202" t="s">
        <v>114</v>
      </c>
      <c r="C8" s="674" t="s">
        <v>115</v>
      </c>
      <c r="D8" s="674"/>
      <c r="E8" s="674"/>
      <c r="F8" s="674"/>
      <c r="G8" s="674"/>
    </row>
    <row r="9" spans="1:10" ht="18.5" thickTop="1"/>
    <row r="11" spans="1:10">
      <c r="A11" s="204" t="s">
        <v>89</v>
      </c>
      <c r="B11" s="205" t="s">
        <v>116</v>
      </c>
      <c r="C11" s="204" t="s">
        <v>43</v>
      </c>
      <c r="D11" s="204" t="s">
        <v>117</v>
      </c>
      <c r="E11" s="204" t="s">
        <v>42</v>
      </c>
      <c r="F11" s="204" t="s">
        <v>118</v>
      </c>
      <c r="G11" s="204" t="s">
        <v>119</v>
      </c>
      <c r="H11" s="204" t="s">
        <v>120</v>
      </c>
      <c r="I11" s="204" t="s">
        <v>120</v>
      </c>
      <c r="J11" s="204" t="s">
        <v>120</v>
      </c>
    </row>
    <row r="12" spans="1:10" ht="18.5" thickBot="1">
      <c r="A12" s="206" t="s">
        <v>121</v>
      </c>
      <c r="B12" s="207" t="s">
        <v>122</v>
      </c>
      <c r="C12" s="208">
        <v>2</v>
      </c>
      <c r="D12" s="208">
        <v>3000</v>
      </c>
      <c r="E12" s="209">
        <f>D12*C12</f>
        <v>6000</v>
      </c>
      <c r="F12" s="209">
        <f>E12*0.1</f>
        <v>600</v>
      </c>
      <c r="G12" s="209">
        <f>F12+E12</f>
        <v>6600</v>
      </c>
      <c r="H12" s="210" t="s">
        <v>123</v>
      </c>
      <c r="I12" s="210" t="s">
        <v>123</v>
      </c>
      <c r="J12" s="210" t="s">
        <v>124</v>
      </c>
    </row>
    <row r="13" spans="1:10" ht="19" thickTop="1" thickBot="1">
      <c r="A13" s="206" t="s">
        <v>121</v>
      </c>
      <c r="B13" s="207" t="s">
        <v>122</v>
      </c>
      <c r="C13" s="208">
        <v>3</v>
      </c>
      <c r="D13" s="208">
        <v>3000</v>
      </c>
      <c r="E13" s="209">
        <f>D13*C13</f>
        <v>9000</v>
      </c>
      <c r="F13" s="209">
        <f>E13*0.1</f>
        <v>900</v>
      </c>
      <c r="G13" s="209">
        <f>F13+E13</f>
        <v>9900</v>
      </c>
      <c r="H13" s="210" t="s">
        <v>123</v>
      </c>
      <c r="I13" s="210" t="s">
        <v>123</v>
      </c>
      <c r="J13" s="210" t="s">
        <v>123</v>
      </c>
    </row>
    <row r="14" spans="1:10" ht="18.5" thickTop="1">
      <c r="A14" s="211">
        <v>1</v>
      </c>
      <c r="B14" s="212" t="s">
        <v>144</v>
      </c>
      <c r="C14" s="213">
        <v>1</v>
      </c>
      <c r="D14" s="213">
        <v>120000</v>
      </c>
      <c r="E14" s="214">
        <f>D14*C14</f>
        <v>120000</v>
      </c>
      <c r="F14" s="214">
        <f>E14*0.1</f>
        <v>12000</v>
      </c>
      <c r="G14" s="214">
        <f>F14+E14</f>
        <v>132000</v>
      </c>
      <c r="H14" s="216"/>
      <c r="I14" s="216"/>
      <c r="J14" s="216"/>
    </row>
    <row r="15" spans="1:10">
      <c r="A15" s="217">
        <v>2</v>
      </c>
      <c r="B15" s="218"/>
      <c r="C15" s="219"/>
      <c r="D15" s="219"/>
      <c r="E15" s="220">
        <f t="shared" ref="E15:E28" si="0">D15*C15</f>
        <v>0</v>
      </c>
      <c r="F15" s="220">
        <f>E15*0.1</f>
        <v>0</v>
      </c>
      <c r="G15" s="220">
        <f>F15+E15</f>
        <v>0</v>
      </c>
      <c r="H15" s="222"/>
      <c r="I15" s="222"/>
      <c r="J15" s="222"/>
    </row>
    <row r="16" spans="1:10">
      <c r="A16" s="217">
        <v>3</v>
      </c>
      <c r="B16" s="218"/>
      <c r="C16" s="219"/>
      <c r="D16" s="219"/>
      <c r="E16" s="220">
        <f t="shared" si="0"/>
        <v>0</v>
      </c>
      <c r="F16" s="220">
        <f t="shared" ref="F16:F28" si="1">E16*0.1</f>
        <v>0</v>
      </c>
      <c r="G16" s="220">
        <f t="shared" ref="G16:G28" si="2">F16+E16</f>
        <v>0</v>
      </c>
      <c r="H16" s="222"/>
      <c r="I16" s="222"/>
      <c r="J16" s="222"/>
    </row>
    <row r="17" spans="1:10">
      <c r="A17" s="217">
        <v>4</v>
      </c>
      <c r="B17" s="218"/>
      <c r="C17" s="219"/>
      <c r="D17" s="219"/>
      <c r="E17" s="220">
        <f t="shared" si="0"/>
        <v>0</v>
      </c>
      <c r="F17" s="220">
        <f t="shared" si="1"/>
        <v>0</v>
      </c>
      <c r="G17" s="220">
        <f t="shared" si="2"/>
        <v>0</v>
      </c>
      <c r="H17" s="222"/>
      <c r="I17" s="222"/>
      <c r="J17" s="222"/>
    </row>
    <row r="18" spans="1:10">
      <c r="A18" s="217">
        <v>5</v>
      </c>
      <c r="B18" s="218"/>
      <c r="C18" s="219"/>
      <c r="D18" s="219"/>
      <c r="E18" s="220">
        <f t="shared" si="0"/>
        <v>0</v>
      </c>
      <c r="F18" s="220">
        <f t="shared" si="1"/>
        <v>0</v>
      </c>
      <c r="G18" s="220">
        <f t="shared" si="2"/>
        <v>0</v>
      </c>
      <c r="H18" s="222"/>
      <c r="I18" s="222"/>
      <c r="J18" s="222"/>
    </row>
    <row r="19" spans="1:10">
      <c r="A19" s="217">
        <v>6</v>
      </c>
      <c r="B19" s="218"/>
      <c r="C19" s="219"/>
      <c r="D19" s="219"/>
      <c r="E19" s="220">
        <f t="shared" si="0"/>
        <v>0</v>
      </c>
      <c r="F19" s="220">
        <f t="shared" si="1"/>
        <v>0</v>
      </c>
      <c r="G19" s="220">
        <f t="shared" si="2"/>
        <v>0</v>
      </c>
      <c r="H19" s="222"/>
      <c r="I19" s="222"/>
      <c r="J19" s="222"/>
    </row>
    <row r="20" spans="1:10">
      <c r="A20" s="217">
        <v>7</v>
      </c>
      <c r="B20" s="218"/>
      <c r="C20" s="219"/>
      <c r="D20" s="219"/>
      <c r="E20" s="220">
        <f t="shared" si="0"/>
        <v>0</v>
      </c>
      <c r="F20" s="220">
        <f t="shared" si="1"/>
        <v>0</v>
      </c>
      <c r="G20" s="220">
        <f t="shared" si="2"/>
        <v>0</v>
      </c>
      <c r="H20" s="222"/>
      <c r="I20" s="222"/>
      <c r="J20" s="222"/>
    </row>
    <row r="21" spans="1:10">
      <c r="A21" s="217">
        <v>8</v>
      </c>
      <c r="B21" s="218"/>
      <c r="C21" s="219"/>
      <c r="D21" s="219"/>
      <c r="E21" s="220">
        <f t="shared" si="0"/>
        <v>0</v>
      </c>
      <c r="F21" s="220">
        <f t="shared" si="1"/>
        <v>0</v>
      </c>
      <c r="G21" s="220">
        <f t="shared" si="2"/>
        <v>0</v>
      </c>
      <c r="H21" s="222"/>
      <c r="I21" s="222"/>
      <c r="J21" s="222"/>
    </row>
    <row r="22" spans="1:10">
      <c r="A22" s="217">
        <v>9</v>
      </c>
      <c r="B22" s="218"/>
      <c r="C22" s="219"/>
      <c r="D22" s="219"/>
      <c r="E22" s="220">
        <f t="shared" si="0"/>
        <v>0</v>
      </c>
      <c r="F22" s="220">
        <f t="shared" si="1"/>
        <v>0</v>
      </c>
      <c r="G22" s="220">
        <f t="shared" si="2"/>
        <v>0</v>
      </c>
      <c r="H22" s="222"/>
      <c r="I22" s="222"/>
      <c r="J22" s="222"/>
    </row>
    <row r="23" spans="1:10">
      <c r="A23" s="217">
        <v>10</v>
      </c>
      <c r="B23" s="218"/>
      <c r="C23" s="219"/>
      <c r="D23" s="219"/>
      <c r="E23" s="220">
        <f t="shared" si="0"/>
        <v>0</v>
      </c>
      <c r="F23" s="220">
        <f t="shared" si="1"/>
        <v>0</v>
      </c>
      <c r="G23" s="220">
        <f t="shared" si="2"/>
        <v>0</v>
      </c>
      <c r="H23" s="222"/>
      <c r="I23" s="222"/>
      <c r="J23" s="222"/>
    </row>
    <row r="24" spans="1:10">
      <c r="A24" s="217">
        <v>11</v>
      </c>
      <c r="B24" s="218"/>
      <c r="C24" s="219"/>
      <c r="D24" s="219"/>
      <c r="E24" s="220">
        <f t="shared" si="0"/>
        <v>0</v>
      </c>
      <c r="F24" s="220">
        <f t="shared" si="1"/>
        <v>0</v>
      </c>
      <c r="G24" s="220">
        <f t="shared" si="2"/>
        <v>0</v>
      </c>
      <c r="H24" s="222"/>
      <c r="I24" s="222"/>
      <c r="J24" s="222"/>
    </row>
    <row r="25" spans="1:10">
      <c r="A25" s="217">
        <v>12</v>
      </c>
      <c r="B25" s="218"/>
      <c r="C25" s="219"/>
      <c r="D25" s="219"/>
      <c r="E25" s="220">
        <f t="shared" si="0"/>
        <v>0</v>
      </c>
      <c r="F25" s="220">
        <f t="shared" si="1"/>
        <v>0</v>
      </c>
      <c r="G25" s="220">
        <f t="shared" si="2"/>
        <v>0</v>
      </c>
      <c r="H25" s="222"/>
      <c r="I25" s="222"/>
      <c r="J25" s="222"/>
    </row>
    <row r="26" spans="1:10">
      <c r="A26" s="217">
        <v>13</v>
      </c>
      <c r="B26" s="218"/>
      <c r="C26" s="219"/>
      <c r="D26" s="219"/>
      <c r="E26" s="220">
        <f t="shared" si="0"/>
        <v>0</v>
      </c>
      <c r="F26" s="220">
        <f t="shared" si="1"/>
        <v>0</v>
      </c>
      <c r="G26" s="220">
        <f t="shared" si="2"/>
        <v>0</v>
      </c>
      <c r="H26" s="222"/>
      <c r="I26" s="222"/>
      <c r="J26" s="222"/>
    </row>
    <row r="27" spans="1:10">
      <c r="A27" s="217">
        <v>14</v>
      </c>
      <c r="B27" s="218"/>
      <c r="C27" s="219"/>
      <c r="D27" s="219"/>
      <c r="E27" s="220">
        <f t="shared" si="0"/>
        <v>0</v>
      </c>
      <c r="F27" s="220">
        <f t="shared" si="1"/>
        <v>0</v>
      </c>
      <c r="G27" s="220">
        <f t="shared" si="2"/>
        <v>0</v>
      </c>
      <c r="H27" s="222"/>
      <c r="I27" s="222"/>
      <c r="J27" s="222"/>
    </row>
    <row r="28" spans="1:10">
      <c r="A28" s="217">
        <v>15</v>
      </c>
      <c r="B28" s="218"/>
      <c r="C28" s="219"/>
      <c r="D28" s="219"/>
      <c r="E28" s="220">
        <f t="shared" si="0"/>
        <v>0</v>
      </c>
      <c r="F28" s="220">
        <f t="shared" si="1"/>
        <v>0</v>
      </c>
      <c r="G28" s="220">
        <f t="shared" si="2"/>
        <v>0</v>
      </c>
      <c r="H28" s="222"/>
      <c r="I28" s="222"/>
      <c r="J28" s="222"/>
    </row>
    <row r="29" spans="1:10" ht="18.5" thickBot="1"/>
    <row r="30" spans="1:10" ht="20.5" thickBot="1">
      <c r="E30" s="224" t="s">
        <v>139</v>
      </c>
      <c r="F30" s="672">
        <f>SUM(G14:G28)</f>
        <v>132000</v>
      </c>
      <c r="G30" s="673"/>
    </row>
  </sheetData>
  <mergeCells count="3">
    <mergeCell ref="B2:D2"/>
    <mergeCell ref="C8:G8"/>
    <mergeCell ref="F30:G30"/>
  </mergeCells>
  <phoneticPr fontId="1"/>
  <pageMargins left="0.7" right="0.7" top="0.75" bottom="0.75" header="0.3" footer="0.3"/>
  <pageSetup paperSize="9" scale="97" orientation="portrait" r:id="rId1"/>
  <colBreaks count="1" manualBreakCount="1">
    <brk id="8"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6AB49-7E4D-44E7-8D3D-B2479E6F09A4}">
  <dimension ref="A1:K30"/>
  <sheetViews>
    <sheetView view="pageBreakPreview" zoomScale="70" zoomScaleNormal="100" zoomScaleSheetLayoutView="70" workbookViewId="0">
      <selection activeCell="K3" sqref="K3"/>
    </sheetView>
  </sheetViews>
  <sheetFormatPr defaultRowHeight="18"/>
  <sheetData>
    <row r="1" spans="1:11">
      <c r="C1" s="417" t="s">
        <v>189</v>
      </c>
      <c r="D1" s="417"/>
      <c r="E1" s="417"/>
      <c r="F1" s="417"/>
      <c r="G1" s="417"/>
      <c r="H1" s="417"/>
      <c r="I1" s="417"/>
    </row>
    <row r="2" spans="1:11" ht="19">
      <c r="C2" s="230"/>
    </row>
    <row r="3" spans="1:11">
      <c r="A3" s="419" t="s">
        <v>409</v>
      </c>
      <c r="B3" s="419"/>
      <c r="C3" s="419"/>
      <c r="D3" s="419"/>
      <c r="E3" s="419"/>
      <c r="F3" s="419"/>
      <c r="G3" s="419"/>
      <c r="H3" s="419"/>
      <c r="I3" s="419"/>
      <c r="K3" s="330" t="s">
        <v>308</v>
      </c>
    </row>
    <row r="4" spans="1:11">
      <c r="C4" s="229"/>
    </row>
    <row r="5" spans="1:11">
      <c r="B5" s="231"/>
      <c r="C5" s="231"/>
      <c r="D5" s="231"/>
      <c r="E5" s="231"/>
      <c r="F5" s="231"/>
      <c r="G5" s="403" t="s">
        <v>387</v>
      </c>
      <c r="H5" s="403"/>
      <c r="I5" s="403"/>
      <c r="K5" s="329"/>
    </row>
    <row r="6" spans="1:11">
      <c r="B6" s="231"/>
      <c r="C6" s="231"/>
      <c r="D6" s="231"/>
      <c r="E6" s="231"/>
      <c r="F6" s="231"/>
      <c r="G6" s="403" t="s">
        <v>310</v>
      </c>
      <c r="H6" s="403"/>
      <c r="I6" s="403"/>
    </row>
    <row r="7" spans="1:11">
      <c r="C7" s="228"/>
    </row>
    <row r="8" spans="1:11">
      <c r="A8" s="418" t="s">
        <v>405</v>
      </c>
      <c r="B8" s="416"/>
      <c r="C8" s="416"/>
      <c r="D8" s="416"/>
      <c r="E8" s="416"/>
      <c r="F8" s="416"/>
      <c r="G8" s="416"/>
      <c r="H8" s="416"/>
      <c r="I8" s="416"/>
    </row>
    <row r="9" spans="1:11">
      <c r="A9" s="416" t="s">
        <v>145</v>
      </c>
      <c r="B9" s="416"/>
      <c r="C9" s="416"/>
      <c r="D9" s="416"/>
      <c r="E9" s="416"/>
      <c r="F9" s="416"/>
      <c r="G9" s="416"/>
      <c r="H9" s="416"/>
      <c r="I9" s="416"/>
    </row>
    <row r="10" spans="1:11">
      <c r="A10" s="416" t="s">
        <v>146</v>
      </c>
      <c r="B10" s="416"/>
      <c r="C10" s="416"/>
      <c r="D10" s="416"/>
      <c r="E10" s="416"/>
      <c r="F10" s="416"/>
      <c r="G10" s="416"/>
      <c r="H10" s="416"/>
      <c r="I10" s="416"/>
    </row>
    <row r="11" spans="1:11">
      <c r="A11" s="416" t="s">
        <v>147</v>
      </c>
      <c r="B11" s="416"/>
      <c r="C11" s="416"/>
      <c r="D11" s="416"/>
      <c r="E11" s="416"/>
      <c r="F11" s="416"/>
      <c r="G11" s="416"/>
      <c r="H11" s="416"/>
      <c r="I11" s="416"/>
    </row>
    <row r="12" spans="1:11">
      <c r="A12" s="416" t="s">
        <v>148</v>
      </c>
      <c r="B12" s="416"/>
      <c r="C12" s="416"/>
      <c r="D12" s="416"/>
      <c r="E12" s="416"/>
      <c r="F12" s="416"/>
      <c r="G12" s="416"/>
      <c r="H12" s="416"/>
      <c r="I12" s="416"/>
    </row>
    <row r="13" spans="1:11">
      <c r="A13" s="416" t="s">
        <v>149</v>
      </c>
      <c r="B13" s="416"/>
      <c r="C13" s="416"/>
      <c r="D13" s="416"/>
      <c r="E13" s="416"/>
      <c r="F13" s="416"/>
      <c r="G13" s="416"/>
      <c r="H13" s="416"/>
      <c r="I13" s="416"/>
    </row>
    <row r="14" spans="1:11">
      <c r="A14" s="416" t="s">
        <v>150</v>
      </c>
      <c r="B14" s="416"/>
      <c r="C14" s="416"/>
      <c r="D14" s="416"/>
      <c r="E14" s="416"/>
      <c r="F14" s="416"/>
      <c r="G14" s="416"/>
      <c r="H14" s="416"/>
      <c r="I14" s="416"/>
    </row>
    <row r="15" spans="1:11">
      <c r="A15" s="416" t="s">
        <v>151</v>
      </c>
      <c r="B15" s="416"/>
      <c r="C15" s="416"/>
      <c r="D15" s="416"/>
      <c r="E15" s="416"/>
      <c r="F15" s="416"/>
      <c r="G15" s="416"/>
      <c r="H15" s="416"/>
      <c r="I15" s="416"/>
    </row>
    <row r="16" spans="1:11">
      <c r="A16" s="416" t="s">
        <v>152</v>
      </c>
      <c r="B16" s="416"/>
      <c r="C16" s="416"/>
      <c r="D16" s="416"/>
      <c r="E16" s="416"/>
      <c r="F16" s="416"/>
      <c r="G16" s="416"/>
      <c r="H16" s="416"/>
      <c r="I16" s="416"/>
    </row>
    <row r="17" spans="1:9">
      <c r="A17" s="416" t="s">
        <v>153</v>
      </c>
      <c r="B17" s="416"/>
      <c r="C17" s="416"/>
      <c r="D17" s="416"/>
      <c r="E17" s="416"/>
      <c r="F17" s="416"/>
      <c r="G17" s="416"/>
      <c r="H17" s="416"/>
      <c r="I17" s="416"/>
    </row>
    <row r="18" spans="1:9">
      <c r="A18" s="416" t="s">
        <v>154</v>
      </c>
      <c r="B18" s="416"/>
      <c r="C18" s="416"/>
      <c r="D18" s="416"/>
      <c r="E18" s="416"/>
      <c r="F18" s="416"/>
      <c r="G18" s="416"/>
      <c r="H18" s="416"/>
      <c r="I18" s="416"/>
    </row>
    <row r="19" spans="1:9">
      <c r="C19" s="231"/>
    </row>
    <row r="20" spans="1:9">
      <c r="C20" s="231"/>
    </row>
    <row r="21" spans="1:9">
      <c r="A21" s="418" t="s">
        <v>184</v>
      </c>
      <c r="B21" s="416"/>
      <c r="C21" s="416"/>
      <c r="D21" s="416"/>
      <c r="E21" s="416"/>
      <c r="F21" s="416"/>
      <c r="G21" s="416"/>
      <c r="H21" s="416"/>
      <c r="I21" s="416"/>
    </row>
    <row r="22" spans="1:9">
      <c r="A22" s="416" t="s">
        <v>155</v>
      </c>
      <c r="B22" s="416"/>
      <c r="C22" s="416"/>
      <c r="D22" s="416"/>
      <c r="E22" s="416"/>
      <c r="F22" s="416"/>
      <c r="G22" s="416"/>
      <c r="H22" s="416"/>
      <c r="I22" s="416"/>
    </row>
    <row r="23" spans="1:9">
      <c r="A23" s="416" t="s">
        <v>156</v>
      </c>
      <c r="B23" s="416"/>
      <c r="C23" s="416"/>
      <c r="D23" s="416"/>
      <c r="E23" s="416"/>
      <c r="F23" s="416"/>
      <c r="G23" s="416"/>
      <c r="H23" s="416"/>
      <c r="I23" s="416"/>
    </row>
    <row r="24" spans="1:9">
      <c r="A24" s="416" t="s">
        <v>157</v>
      </c>
      <c r="B24" s="416"/>
      <c r="C24" s="416"/>
      <c r="D24" s="416"/>
      <c r="E24" s="416"/>
      <c r="F24" s="416"/>
      <c r="G24" s="416"/>
      <c r="H24" s="416"/>
      <c r="I24" s="416"/>
    </row>
    <row r="25" spans="1:9">
      <c r="A25" s="416" t="s">
        <v>158</v>
      </c>
      <c r="B25" s="416"/>
      <c r="C25" s="416"/>
      <c r="D25" s="416"/>
      <c r="E25" s="416"/>
      <c r="F25" s="416"/>
      <c r="G25" s="416"/>
      <c r="H25" s="416"/>
      <c r="I25" s="416"/>
    </row>
    <row r="26" spans="1:9">
      <c r="C26" s="231"/>
    </row>
    <row r="27" spans="1:9">
      <c r="C27" s="231"/>
    </row>
    <row r="28" spans="1:9">
      <c r="A28" s="418" t="s">
        <v>406</v>
      </c>
      <c r="B28" s="416"/>
      <c r="C28" s="416"/>
      <c r="D28" s="416"/>
      <c r="E28" s="416"/>
      <c r="F28" s="416"/>
      <c r="G28" s="416"/>
      <c r="H28" s="416"/>
      <c r="I28" s="416"/>
    </row>
    <row r="29" spans="1:9" ht="36" customHeight="1">
      <c r="A29" s="420" t="s">
        <v>161</v>
      </c>
      <c r="B29" s="416"/>
      <c r="C29" s="416"/>
      <c r="D29" s="416"/>
      <c r="E29" s="416"/>
      <c r="F29" s="416"/>
      <c r="G29" s="416"/>
      <c r="H29" s="416"/>
      <c r="I29" s="416"/>
    </row>
    <row r="30" spans="1:9" ht="36" customHeight="1">
      <c r="A30" s="420" t="s">
        <v>160</v>
      </c>
      <c r="B30" s="416"/>
      <c r="C30" s="416"/>
      <c r="D30" s="416"/>
      <c r="E30" s="416"/>
      <c r="F30" s="416"/>
      <c r="G30" s="416"/>
      <c r="H30" s="416"/>
      <c r="I30" s="416"/>
    </row>
  </sheetData>
  <mergeCells count="21">
    <mergeCell ref="A23:I23"/>
    <mergeCell ref="A13:I13"/>
    <mergeCell ref="A22:I22"/>
    <mergeCell ref="A21:I21"/>
    <mergeCell ref="A18:I18"/>
    <mergeCell ref="A17:I17"/>
    <mergeCell ref="A16:I16"/>
    <mergeCell ref="A15:I15"/>
    <mergeCell ref="A14:I14"/>
    <mergeCell ref="A30:I30"/>
    <mergeCell ref="A29:I29"/>
    <mergeCell ref="A28:I28"/>
    <mergeCell ref="A25:I25"/>
    <mergeCell ref="A24:I24"/>
    <mergeCell ref="A12:I12"/>
    <mergeCell ref="C1:I1"/>
    <mergeCell ref="A11:I11"/>
    <mergeCell ref="A10:I10"/>
    <mergeCell ref="A9:I9"/>
    <mergeCell ref="A8:I8"/>
    <mergeCell ref="A3:I3"/>
  </mergeCells>
  <phoneticPr fontId="1"/>
  <hyperlinks>
    <hyperlink ref="K3" location="サンプル一覧!A1" display="リンク一覧" xr:uid="{3FF13ABD-889F-43BB-8119-ED4DCAA2AAE1}"/>
  </hyperlink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9B5C2-891A-4492-91D2-78268E7D9F3A}">
  <dimension ref="A1:K75"/>
  <sheetViews>
    <sheetView view="pageBreakPreview" zoomScaleNormal="100" zoomScaleSheetLayoutView="100" workbookViewId="0">
      <selection activeCell="K3" sqref="K3"/>
    </sheetView>
  </sheetViews>
  <sheetFormatPr defaultRowHeight="18"/>
  <cols>
    <col min="1" max="16384" width="8.6640625" style="233"/>
  </cols>
  <sheetData>
    <row r="1" spans="1:11">
      <c r="A1" s="421" t="s">
        <v>200</v>
      </c>
      <c r="B1" s="421"/>
      <c r="C1" s="421"/>
      <c r="D1" s="421"/>
      <c r="E1" s="421"/>
      <c r="F1" s="421"/>
      <c r="G1" s="421"/>
      <c r="H1" s="421"/>
      <c r="I1" s="421"/>
    </row>
    <row r="2" spans="1:11">
      <c r="A2" s="234"/>
    </row>
    <row r="3" spans="1:11">
      <c r="A3" s="419" t="s">
        <v>212</v>
      </c>
      <c r="B3" s="419"/>
      <c r="C3" s="419"/>
      <c r="D3" s="419"/>
      <c r="E3" s="419"/>
      <c r="F3" s="419"/>
      <c r="G3" s="419"/>
      <c r="H3" s="419"/>
      <c r="I3" s="419"/>
      <c r="K3" s="330" t="s">
        <v>308</v>
      </c>
    </row>
    <row r="4" spans="1:11">
      <c r="A4" s="235"/>
    </row>
    <row r="5" spans="1:11" customFormat="1">
      <c r="B5" s="231"/>
      <c r="C5" s="231"/>
      <c r="D5" s="231"/>
      <c r="E5" s="231"/>
      <c r="F5" s="231"/>
      <c r="G5" s="403" t="str">
        <f>'①サーバー　要求仕様書'!G5</f>
        <v>株式会社〇〇〇〇</v>
      </c>
      <c r="H5" s="403"/>
      <c r="I5" s="403"/>
      <c r="K5" s="329"/>
    </row>
    <row r="6" spans="1:11" customFormat="1">
      <c r="B6" s="231"/>
      <c r="C6" s="231"/>
      <c r="D6" s="231"/>
      <c r="E6" s="231"/>
      <c r="F6" s="231"/>
      <c r="G6" s="403" t="str">
        <f>'①サーバー　要求仕様書'!G6</f>
        <v>代表取締役 〇〇 〇〇</v>
      </c>
      <c r="H6" s="403"/>
      <c r="I6" s="403"/>
    </row>
    <row r="7" spans="1:11">
      <c r="A7" s="423" t="s">
        <v>162</v>
      </c>
      <c r="B7" s="423"/>
      <c r="C7" s="423"/>
      <c r="D7" s="423"/>
      <c r="E7" s="423"/>
      <c r="F7" s="423"/>
      <c r="G7" s="423"/>
      <c r="H7" s="423"/>
      <c r="I7" s="423"/>
    </row>
    <row r="8" spans="1:11">
      <c r="A8" s="422" t="s">
        <v>174</v>
      </c>
      <c r="B8" s="422"/>
      <c r="C8" s="422"/>
      <c r="D8" s="422"/>
      <c r="E8" s="422"/>
      <c r="F8" s="422"/>
      <c r="G8" s="422"/>
      <c r="H8" s="422"/>
      <c r="I8" s="422"/>
    </row>
    <row r="9" spans="1:11">
      <c r="A9" s="424"/>
      <c r="B9" s="424"/>
      <c r="C9" s="424"/>
      <c r="D9" s="424"/>
      <c r="E9" s="424"/>
      <c r="F9" s="424"/>
      <c r="G9" s="424"/>
      <c r="H9" s="424"/>
      <c r="I9" s="424"/>
    </row>
    <row r="10" spans="1:11">
      <c r="A10" s="423" t="s">
        <v>163</v>
      </c>
      <c r="B10" s="423"/>
      <c r="C10" s="423"/>
      <c r="D10" s="423"/>
      <c r="E10" s="423"/>
      <c r="F10" s="423"/>
      <c r="G10" s="423"/>
      <c r="H10" s="423"/>
      <c r="I10" s="423"/>
    </row>
    <row r="11" spans="1:11" ht="72" customHeight="1">
      <c r="A11" s="420" t="s">
        <v>190</v>
      </c>
      <c r="B11" s="422"/>
      <c r="C11" s="422"/>
      <c r="D11" s="422"/>
      <c r="E11" s="422"/>
      <c r="F11" s="422"/>
      <c r="G11" s="422"/>
      <c r="H11" s="422"/>
      <c r="I11" s="422"/>
    </row>
    <row r="12" spans="1:11">
      <c r="A12" s="424"/>
      <c r="B12" s="424"/>
      <c r="C12" s="424"/>
      <c r="D12" s="424"/>
      <c r="E12" s="424"/>
      <c r="F12" s="424"/>
      <c r="G12" s="424"/>
      <c r="H12" s="424"/>
      <c r="I12" s="424"/>
    </row>
    <row r="13" spans="1:11">
      <c r="A13" s="423" t="s">
        <v>164</v>
      </c>
      <c r="B13" s="423"/>
      <c r="C13" s="423"/>
      <c r="D13" s="423"/>
      <c r="E13" s="423"/>
      <c r="F13" s="423"/>
      <c r="G13" s="423"/>
      <c r="H13" s="423"/>
      <c r="I13" s="423"/>
    </row>
    <row r="14" spans="1:11">
      <c r="A14" s="416" t="s">
        <v>165</v>
      </c>
      <c r="B14" s="416"/>
      <c r="C14" s="416"/>
      <c r="D14" s="416"/>
      <c r="E14" s="416"/>
      <c r="F14" s="416"/>
      <c r="G14" s="416"/>
      <c r="H14" s="416"/>
      <c r="I14" s="416"/>
    </row>
    <row r="15" spans="1:11">
      <c r="A15" s="416" t="s">
        <v>166</v>
      </c>
      <c r="B15" s="416"/>
      <c r="C15" s="416"/>
      <c r="D15" s="416"/>
      <c r="E15" s="416"/>
      <c r="F15" s="416"/>
      <c r="G15" s="416"/>
      <c r="H15" s="416"/>
      <c r="I15" s="416"/>
    </row>
    <row r="16" spans="1:11">
      <c r="A16" s="416" t="s">
        <v>167</v>
      </c>
      <c r="B16" s="416"/>
      <c r="C16" s="416"/>
      <c r="D16" s="416"/>
      <c r="E16" s="416"/>
      <c r="F16" s="416"/>
      <c r="G16" s="416"/>
      <c r="H16" s="416"/>
      <c r="I16" s="416"/>
    </row>
    <row r="17" spans="1:9">
      <c r="A17" s="416" t="s">
        <v>168</v>
      </c>
      <c r="B17" s="416"/>
      <c r="C17" s="416"/>
      <c r="D17" s="416"/>
      <c r="E17" s="416"/>
      <c r="F17" s="416"/>
      <c r="G17" s="416"/>
      <c r="H17" s="416"/>
      <c r="I17" s="416"/>
    </row>
    <row r="18" spans="1:9">
      <c r="A18" s="416" t="s">
        <v>169</v>
      </c>
      <c r="B18" s="416"/>
      <c r="C18" s="416"/>
      <c r="D18" s="416"/>
      <c r="E18" s="416"/>
      <c r="F18" s="416"/>
      <c r="G18" s="416"/>
      <c r="H18" s="416"/>
      <c r="I18" s="416"/>
    </row>
    <row r="19" spans="1:9">
      <c r="A19" s="416" t="s">
        <v>168</v>
      </c>
      <c r="B19" s="416"/>
      <c r="C19" s="416"/>
      <c r="D19" s="416"/>
      <c r="E19" s="416"/>
      <c r="F19" s="416"/>
      <c r="G19" s="416"/>
      <c r="H19" s="416"/>
      <c r="I19" s="416"/>
    </row>
    <row r="20" spans="1:9">
      <c r="A20" s="416" t="s">
        <v>170</v>
      </c>
      <c r="B20" s="416"/>
      <c r="C20" s="416"/>
      <c r="D20" s="416"/>
      <c r="E20" s="416"/>
      <c r="F20" s="416"/>
      <c r="G20" s="416"/>
      <c r="H20" s="416"/>
      <c r="I20" s="416"/>
    </row>
    <row r="21" spans="1:9">
      <c r="A21" s="416" t="s">
        <v>168</v>
      </c>
      <c r="B21" s="416"/>
      <c r="C21" s="416"/>
      <c r="D21" s="416"/>
      <c r="E21" s="416"/>
      <c r="F21" s="416"/>
      <c r="G21" s="416"/>
      <c r="H21" s="416"/>
      <c r="I21" s="416"/>
    </row>
    <row r="22" spans="1:9">
      <c r="A22" s="416" t="s">
        <v>171</v>
      </c>
      <c r="B22" s="416"/>
      <c r="C22" s="416"/>
      <c r="D22" s="416"/>
      <c r="E22" s="416"/>
      <c r="F22" s="416"/>
      <c r="G22" s="416"/>
      <c r="H22" s="416"/>
      <c r="I22" s="416"/>
    </row>
    <row r="23" spans="1:9">
      <c r="A23" s="416" t="s">
        <v>168</v>
      </c>
      <c r="B23" s="416"/>
      <c r="C23" s="416"/>
      <c r="D23" s="416"/>
      <c r="E23" s="416"/>
      <c r="F23" s="416"/>
      <c r="G23" s="416"/>
      <c r="H23" s="416"/>
      <c r="I23" s="416"/>
    </row>
    <row r="24" spans="1:9">
      <c r="A24" s="416" t="s">
        <v>172</v>
      </c>
      <c r="B24" s="416"/>
      <c r="C24" s="416"/>
      <c r="D24" s="416"/>
      <c r="E24" s="416"/>
      <c r="F24" s="416"/>
      <c r="G24" s="416"/>
      <c r="H24" s="416"/>
      <c r="I24" s="416"/>
    </row>
    <row r="25" spans="1:9">
      <c r="A25" s="416" t="s">
        <v>168</v>
      </c>
      <c r="B25" s="416"/>
      <c r="C25" s="416"/>
      <c r="D25" s="416"/>
      <c r="E25" s="416"/>
      <c r="F25" s="416"/>
      <c r="G25" s="416"/>
      <c r="H25" s="416"/>
      <c r="I25" s="416"/>
    </row>
    <row r="26" spans="1:9">
      <c r="A26" s="424"/>
      <c r="B26" s="424"/>
      <c r="C26" s="424"/>
      <c r="D26" s="424"/>
      <c r="E26" s="424"/>
      <c r="F26" s="424"/>
      <c r="G26" s="424"/>
      <c r="H26" s="424"/>
      <c r="I26" s="424"/>
    </row>
    <row r="27" spans="1:9">
      <c r="A27" s="416" t="s">
        <v>173</v>
      </c>
      <c r="B27" s="416"/>
      <c r="C27" s="416"/>
      <c r="D27" s="416"/>
      <c r="E27" s="416"/>
      <c r="F27" s="416"/>
      <c r="G27" s="416"/>
      <c r="H27" s="416"/>
      <c r="I27" s="416"/>
    </row>
    <row r="28" spans="1:9">
      <c r="A28" s="416" t="s">
        <v>166</v>
      </c>
      <c r="B28" s="416"/>
      <c r="C28" s="416"/>
      <c r="D28" s="416"/>
      <c r="E28" s="416"/>
      <c r="F28" s="416"/>
      <c r="G28" s="416"/>
      <c r="H28" s="416"/>
      <c r="I28" s="416"/>
    </row>
    <row r="29" spans="1:9">
      <c r="A29" s="416" t="s">
        <v>167</v>
      </c>
      <c r="B29" s="416"/>
      <c r="C29" s="416"/>
      <c r="D29" s="416"/>
      <c r="E29" s="416"/>
      <c r="F29" s="416"/>
      <c r="G29" s="416"/>
      <c r="H29" s="416"/>
      <c r="I29" s="416"/>
    </row>
    <row r="30" spans="1:9">
      <c r="A30" s="416" t="s">
        <v>168</v>
      </c>
      <c r="B30" s="416"/>
      <c r="C30" s="416"/>
      <c r="D30" s="416"/>
      <c r="E30" s="416"/>
      <c r="F30" s="416"/>
      <c r="G30" s="416"/>
      <c r="H30" s="416"/>
      <c r="I30" s="416"/>
    </row>
    <row r="31" spans="1:9">
      <c r="A31" s="416" t="s">
        <v>169</v>
      </c>
      <c r="B31" s="416"/>
      <c r="C31" s="416"/>
      <c r="D31" s="416"/>
      <c r="E31" s="416"/>
      <c r="F31" s="416"/>
      <c r="G31" s="416"/>
      <c r="H31" s="416"/>
      <c r="I31" s="416"/>
    </row>
    <row r="32" spans="1:9">
      <c r="A32" s="416" t="s">
        <v>168</v>
      </c>
      <c r="B32" s="416"/>
      <c r="C32" s="416"/>
      <c r="D32" s="416"/>
      <c r="E32" s="416"/>
      <c r="F32" s="416"/>
      <c r="G32" s="416"/>
      <c r="H32" s="416"/>
      <c r="I32" s="416"/>
    </row>
    <row r="33" spans="1:9">
      <c r="A33" s="235"/>
    </row>
    <row r="37" spans="1:9" ht="18" customHeight="1">
      <c r="A37" s="425" t="s">
        <v>404</v>
      </c>
      <c r="B37" s="425"/>
      <c r="C37" s="425"/>
      <c r="D37" s="425"/>
      <c r="E37" s="425"/>
      <c r="F37" s="425"/>
      <c r="G37" s="425"/>
      <c r="H37" s="425"/>
      <c r="I37" s="425"/>
    </row>
    <row r="38" spans="1:9">
      <c r="A38" s="425"/>
      <c r="B38" s="425"/>
      <c r="C38" s="425"/>
      <c r="D38" s="425"/>
      <c r="E38" s="425"/>
      <c r="F38" s="425"/>
      <c r="G38" s="425"/>
      <c r="H38" s="425"/>
      <c r="I38" s="425"/>
    </row>
    <row r="39" spans="1:9">
      <c r="A39" s="425"/>
      <c r="B39" s="425"/>
      <c r="C39" s="425"/>
      <c r="D39" s="425"/>
      <c r="E39" s="425"/>
      <c r="F39" s="425"/>
      <c r="G39" s="425"/>
      <c r="H39" s="425"/>
      <c r="I39" s="425"/>
    </row>
    <row r="40" spans="1:9">
      <c r="A40" s="425"/>
      <c r="B40" s="425"/>
      <c r="C40" s="425"/>
      <c r="D40" s="425"/>
      <c r="E40" s="425"/>
      <c r="F40" s="425"/>
      <c r="G40" s="425"/>
      <c r="H40" s="425"/>
      <c r="I40" s="425"/>
    </row>
    <row r="41" spans="1:9">
      <c r="A41" s="425"/>
      <c r="B41" s="425"/>
      <c r="C41" s="425"/>
      <c r="D41" s="425"/>
      <c r="E41" s="425"/>
      <c r="F41" s="425"/>
      <c r="G41" s="425"/>
      <c r="H41" s="425"/>
      <c r="I41" s="425"/>
    </row>
    <row r="42" spans="1:9">
      <c r="A42" s="425"/>
      <c r="B42" s="425"/>
      <c r="C42" s="425"/>
      <c r="D42" s="425"/>
      <c r="E42" s="425"/>
      <c r="F42" s="425"/>
      <c r="G42" s="425"/>
      <c r="H42" s="425"/>
      <c r="I42" s="425"/>
    </row>
    <row r="43" spans="1:9">
      <c r="A43" s="425"/>
      <c r="B43" s="425"/>
      <c r="C43" s="425"/>
      <c r="D43" s="425"/>
      <c r="E43" s="425"/>
      <c r="F43" s="425"/>
      <c r="G43" s="425"/>
      <c r="H43" s="425"/>
      <c r="I43" s="425"/>
    </row>
    <row r="44" spans="1:9">
      <c r="A44" s="425"/>
      <c r="B44" s="425"/>
      <c r="C44" s="425"/>
      <c r="D44" s="425"/>
      <c r="E44" s="425"/>
      <c r="F44" s="425"/>
      <c r="G44" s="425"/>
      <c r="H44" s="425"/>
      <c r="I44" s="425"/>
    </row>
    <row r="45" spans="1:9">
      <c r="A45" s="425"/>
      <c r="B45" s="425"/>
      <c r="C45" s="425"/>
      <c r="D45" s="425"/>
      <c r="E45" s="425"/>
      <c r="F45" s="425"/>
      <c r="G45" s="425"/>
      <c r="H45" s="425"/>
      <c r="I45" s="425"/>
    </row>
    <row r="46" spans="1:9">
      <c r="A46" s="425"/>
      <c r="B46" s="425"/>
      <c r="C46" s="425"/>
      <c r="D46" s="425"/>
      <c r="E46" s="425"/>
      <c r="F46" s="425"/>
      <c r="G46" s="425"/>
      <c r="H46" s="425"/>
      <c r="I46" s="425"/>
    </row>
    <row r="47" spans="1:9">
      <c r="A47" s="425"/>
      <c r="B47" s="425"/>
      <c r="C47" s="425"/>
      <c r="D47" s="425"/>
      <c r="E47" s="425"/>
      <c r="F47" s="425"/>
      <c r="G47" s="425"/>
      <c r="H47" s="425"/>
      <c r="I47" s="425"/>
    </row>
    <row r="48" spans="1:9">
      <c r="A48" s="425"/>
      <c r="B48" s="425"/>
      <c r="C48" s="425"/>
      <c r="D48" s="425"/>
      <c r="E48" s="425"/>
      <c r="F48" s="425"/>
      <c r="G48" s="425"/>
      <c r="H48" s="425"/>
      <c r="I48" s="425"/>
    </row>
    <row r="49" spans="1:9">
      <c r="A49" s="425"/>
      <c r="B49" s="425"/>
      <c r="C49" s="425"/>
      <c r="D49" s="425"/>
      <c r="E49" s="425"/>
      <c r="F49" s="425"/>
      <c r="G49" s="425"/>
      <c r="H49" s="425"/>
      <c r="I49" s="425"/>
    </row>
    <row r="50" spans="1:9">
      <c r="A50" s="425"/>
      <c r="B50" s="425"/>
      <c r="C50" s="425"/>
      <c r="D50" s="425"/>
      <c r="E50" s="425"/>
      <c r="F50" s="425"/>
      <c r="G50" s="425"/>
      <c r="H50" s="425"/>
      <c r="I50" s="425"/>
    </row>
    <row r="51" spans="1:9">
      <c r="A51" s="425"/>
      <c r="B51" s="425"/>
      <c r="C51" s="425"/>
      <c r="D51" s="425"/>
      <c r="E51" s="425"/>
      <c r="F51" s="425"/>
      <c r="G51" s="425"/>
      <c r="H51" s="425"/>
      <c r="I51" s="425"/>
    </row>
    <row r="52" spans="1:9">
      <c r="A52" s="425"/>
      <c r="B52" s="425"/>
      <c r="C52" s="425"/>
      <c r="D52" s="425"/>
      <c r="E52" s="425"/>
      <c r="F52" s="425"/>
      <c r="G52" s="425"/>
      <c r="H52" s="425"/>
      <c r="I52" s="425"/>
    </row>
    <row r="53" spans="1:9">
      <c r="A53" s="425"/>
      <c r="B53" s="425"/>
      <c r="C53" s="425"/>
      <c r="D53" s="425"/>
      <c r="E53" s="425"/>
      <c r="F53" s="425"/>
      <c r="G53" s="425"/>
      <c r="H53" s="425"/>
      <c r="I53" s="425"/>
    </row>
    <row r="54" spans="1:9">
      <c r="A54" s="425"/>
      <c r="B54" s="425"/>
      <c r="C54" s="425"/>
      <c r="D54" s="425"/>
      <c r="E54" s="425"/>
      <c r="F54" s="425"/>
      <c r="G54" s="425"/>
      <c r="H54" s="425"/>
      <c r="I54" s="425"/>
    </row>
    <row r="55" spans="1:9">
      <c r="A55" s="425"/>
      <c r="B55" s="425"/>
      <c r="C55" s="425"/>
      <c r="D55" s="425"/>
      <c r="E55" s="425"/>
      <c r="F55" s="425"/>
      <c r="G55" s="425"/>
      <c r="H55" s="425"/>
      <c r="I55" s="425"/>
    </row>
    <row r="56" spans="1:9">
      <c r="A56" s="425"/>
      <c r="B56" s="425"/>
      <c r="C56" s="425"/>
      <c r="D56" s="425"/>
      <c r="E56" s="425"/>
      <c r="F56" s="425"/>
      <c r="G56" s="425"/>
      <c r="H56" s="425"/>
      <c r="I56" s="425"/>
    </row>
    <row r="57" spans="1:9">
      <c r="A57" s="425"/>
      <c r="B57" s="425"/>
      <c r="C57" s="425"/>
      <c r="D57" s="425"/>
      <c r="E57" s="425"/>
      <c r="F57" s="425"/>
      <c r="G57" s="425"/>
      <c r="H57" s="425"/>
      <c r="I57" s="425"/>
    </row>
    <row r="58" spans="1:9">
      <c r="A58" s="425"/>
      <c r="B58" s="425"/>
      <c r="C58" s="425"/>
      <c r="D58" s="425"/>
      <c r="E58" s="425"/>
      <c r="F58" s="425"/>
      <c r="G58" s="425"/>
      <c r="H58" s="425"/>
      <c r="I58" s="425"/>
    </row>
    <row r="59" spans="1:9">
      <c r="A59" s="425"/>
      <c r="B59" s="425"/>
      <c r="C59" s="425"/>
      <c r="D59" s="425"/>
      <c r="E59" s="425"/>
      <c r="F59" s="425"/>
      <c r="G59" s="425"/>
      <c r="H59" s="425"/>
      <c r="I59" s="425"/>
    </row>
    <row r="60" spans="1:9">
      <c r="A60" s="425"/>
      <c r="B60" s="425"/>
      <c r="C60" s="425"/>
      <c r="D60" s="425"/>
      <c r="E60" s="425"/>
      <c r="F60" s="425"/>
      <c r="G60" s="425"/>
      <c r="H60" s="425"/>
      <c r="I60" s="425"/>
    </row>
    <row r="61" spans="1:9">
      <c r="A61" s="425"/>
      <c r="B61" s="425"/>
      <c r="C61" s="425"/>
      <c r="D61" s="425"/>
      <c r="E61" s="425"/>
      <c r="F61" s="425"/>
      <c r="G61" s="425"/>
      <c r="H61" s="425"/>
      <c r="I61" s="425"/>
    </row>
    <row r="62" spans="1:9">
      <c r="A62" s="425"/>
      <c r="B62" s="425"/>
      <c r="C62" s="425"/>
      <c r="D62" s="425"/>
      <c r="E62" s="425"/>
      <c r="F62" s="425"/>
      <c r="G62" s="425"/>
      <c r="H62" s="425"/>
      <c r="I62" s="425"/>
    </row>
    <row r="63" spans="1:9">
      <c r="A63" s="425"/>
      <c r="B63" s="425"/>
      <c r="C63" s="425"/>
      <c r="D63" s="425"/>
      <c r="E63" s="425"/>
      <c r="F63" s="425"/>
      <c r="G63" s="425"/>
      <c r="H63" s="425"/>
      <c r="I63" s="425"/>
    </row>
    <row r="64" spans="1:9">
      <c r="A64" s="425"/>
      <c r="B64" s="425"/>
      <c r="C64" s="425"/>
      <c r="D64" s="425"/>
      <c r="E64" s="425"/>
      <c r="F64" s="425"/>
      <c r="G64" s="425"/>
      <c r="H64" s="425"/>
      <c r="I64" s="425"/>
    </row>
    <row r="65" spans="1:9">
      <c r="A65" s="425"/>
      <c r="B65" s="425"/>
      <c r="C65" s="425"/>
      <c r="D65" s="425"/>
      <c r="E65" s="425"/>
      <c r="F65" s="425"/>
      <c r="G65" s="425"/>
      <c r="H65" s="425"/>
      <c r="I65" s="425"/>
    </row>
    <row r="66" spans="1:9">
      <c r="A66" s="425"/>
      <c r="B66" s="425"/>
      <c r="C66" s="425"/>
      <c r="D66" s="425"/>
      <c r="E66" s="425"/>
      <c r="F66" s="425"/>
      <c r="G66" s="425"/>
      <c r="H66" s="425"/>
      <c r="I66" s="425"/>
    </row>
    <row r="67" spans="1:9">
      <c r="A67" s="425"/>
      <c r="B67" s="425"/>
      <c r="C67" s="425"/>
      <c r="D67" s="425"/>
      <c r="E67" s="425"/>
      <c r="F67" s="425"/>
      <c r="G67" s="425"/>
      <c r="H67" s="425"/>
      <c r="I67" s="425"/>
    </row>
    <row r="68" spans="1:9">
      <c r="A68" s="425"/>
      <c r="B68" s="425"/>
      <c r="C68" s="425"/>
      <c r="D68" s="425"/>
      <c r="E68" s="425"/>
      <c r="F68" s="425"/>
      <c r="G68" s="425"/>
      <c r="H68" s="425"/>
      <c r="I68" s="425"/>
    </row>
    <row r="69" spans="1:9">
      <c r="A69" s="425"/>
      <c r="B69" s="425"/>
      <c r="C69" s="425"/>
      <c r="D69" s="425"/>
      <c r="E69" s="425"/>
      <c r="F69" s="425"/>
      <c r="G69" s="425"/>
      <c r="H69" s="425"/>
      <c r="I69" s="425"/>
    </row>
    <row r="70" spans="1:9">
      <c r="A70" s="425"/>
      <c r="B70" s="425"/>
      <c r="C70" s="425"/>
      <c r="D70" s="425"/>
      <c r="E70" s="425"/>
      <c r="F70" s="425"/>
      <c r="G70" s="425"/>
      <c r="H70" s="425"/>
      <c r="I70" s="425"/>
    </row>
    <row r="71" spans="1:9">
      <c r="A71" s="425"/>
      <c r="B71" s="425"/>
      <c r="C71" s="425"/>
      <c r="D71" s="425"/>
      <c r="E71" s="425"/>
      <c r="F71" s="425"/>
      <c r="G71" s="425"/>
      <c r="H71" s="425"/>
      <c r="I71" s="425"/>
    </row>
    <row r="72" spans="1:9">
      <c r="A72" s="425"/>
      <c r="B72" s="425"/>
      <c r="C72" s="425"/>
      <c r="D72" s="425"/>
      <c r="E72" s="425"/>
      <c r="F72" s="425"/>
      <c r="G72" s="425"/>
      <c r="H72" s="425"/>
      <c r="I72" s="425"/>
    </row>
    <row r="73" spans="1:9">
      <c r="A73" s="425"/>
      <c r="B73" s="425"/>
      <c r="C73" s="425"/>
      <c r="D73" s="425"/>
      <c r="E73" s="425"/>
      <c r="F73" s="425"/>
      <c r="G73" s="425"/>
      <c r="H73" s="425"/>
      <c r="I73" s="425"/>
    </row>
    <row r="74" spans="1:9">
      <c r="A74" s="425"/>
      <c r="B74" s="425"/>
      <c r="C74" s="425"/>
      <c r="D74" s="425"/>
      <c r="E74" s="425"/>
      <c r="F74" s="425"/>
      <c r="G74" s="425"/>
      <c r="H74" s="425"/>
      <c r="I74" s="425"/>
    </row>
    <row r="75" spans="1:9">
      <c r="A75" s="425"/>
      <c r="B75" s="425"/>
      <c r="C75" s="425"/>
      <c r="D75" s="425"/>
      <c r="E75" s="425"/>
      <c r="F75" s="425"/>
      <c r="G75" s="425"/>
      <c r="H75" s="425"/>
      <c r="I75" s="425"/>
    </row>
  </sheetData>
  <mergeCells count="29">
    <mergeCell ref="A26:I26"/>
    <mergeCell ref="A12:I12"/>
    <mergeCell ref="A16:I16"/>
    <mergeCell ref="A28:I28"/>
    <mergeCell ref="A27:I27"/>
    <mergeCell ref="A25:I25"/>
    <mergeCell ref="A24:I24"/>
    <mergeCell ref="A23:I23"/>
    <mergeCell ref="A22:I22"/>
    <mergeCell ref="A13:I13"/>
    <mergeCell ref="A14:I14"/>
    <mergeCell ref="A15:I15"/>
    <mergeCell ref="A21:I21"/>
    <mergeCell ref="A20:I20"/>
    <mergeCell ref="A19:I19"/>
    <mergeCell ref="A18:I18"/>
    <mergeCell ref="A37:I75"/>
    <mergeCell ref="A32:I32"/>
    <mergeCell ref="A31:I31"/>
    <mergeCell ref="A30:I30"/>
    <mergeCell ref="A29:I29"/>
    <mergeCell ref="A17:I17"/>
    <mergeCell ref="A1:I1"/>
    <mergeCell ref="A3:I3"/>
    <mergeCell ref="A8:I8"/>
    <mergeCell ref="A7:I7"/>
    <mergeCell ref="A11:I11"/>
    <mergeCell ref="A9:I9"/>
    <mergeCell ref="A10:I10"/>
  </mergeCells>
  <phoneticPr fontId="1"/>
  <hyperlinks>
    <hyperlink ref="K3" location="サンプル一覧!A1" display="リンク一覧" xr:uid="{E2983CD6-268D-44C7-89AB-5B9CE42FA9A4}"/>
  </hyperlink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E5D74-AC43-4570-8BBF-1A104AED57B5}">
  <dimension ref="A1:K42"/>
  <sheetViews>
    <sheetView view="pageBreakPreview" zoomScale="115" zoomScaleNormal="100" zoomScaleSheetLayoutView="115" workbookViewId="0">
      <selection activeCell="J4" sqref="J4"/>
    </sheetView>
  </sheetViews>
  <sheetFormatPr defaultRowHeight="13"/>
  <cols>
    <col min="1" max="16384" width="8.6640625" style="236"/>
  </cols>
  <sheetData>
    <row r="1" spans="1:11">
      <c r="A1" s="429" t="s">
        <v>189</v>
      </c>
      <c r="B1" s="429"/>
      <c r="C1" s="429"/>
      <c r="D1" s="429"/>
      <c r="E1" s="429"/>
      <c r="F1" s="429"/>
      <c r="G1" s="429"/>
      <c r="H1" s="429"/>
    </row>
    <row r="2" spans="1:11">
      <c r="A2" s="238"/>
      <c r="B2" s="238"/>
      <c r="C2" s="238"/>
      <c r="D2" s="238"/>
      <c r="E2" s="238"/>
      <c r="F2" s="238"/>
      <c r="G2" s="238"/>
      <c r="H2" s="238"/>
    </row>
    <row r="3" spans="1:11" ht="16.5">
      <c r="A3" s="430" t="s">
        <v>213</v>
      </c>
      <c r="B3" s="430"/>
      <c r="C3" s="430"/>
      <c r="D3" s="430"/>
      <c r="E3" s="430"/>
      <c r="F3" s="430"/>
      <c r="G3" s="430"/>
      <c r="H3" s="430"/>
    </row>
    <row r="4" spans="1:11" ht="18">
      <c r="A4" s="241"/>
      <c r="B4" s="241"/>
      <c r="C4" s="241"/>
      <c r="D4" s="241"/>
      <c r="E4" s="241"/>
      <c r="F4" s="241"/>
      <c r="G4" s="241"/>
      <c r="H4" s="241"/>
      <c r="J4" s="330" t="s">
        <v>308</v>
      </c>
    </row>
    <row r="5" spans="1:11" customFormat="1" ht="18">
      <c r="B5" s="231"/>
      <c r="C5" s="231"/>
      <c r="D5" s="231"/>
      <c r="E5" s="231"/>
      <c r="F5" s="403" t="str">
        <f>'①サーバー　要求仕様書'!G5</f>
        <v>株式会社〇〇〇〇</v>
      </c>
      <c r="G5" s="398"/>
      <c r="H5" s="403"/>
      <c r="I5" s="231"/>
      <c r="K5" s="329"/>
    </row>
    <row r="6" spans="1:11" customFormat="1" ht="18">
      <c r="B6" s="231"/>
      <c r="C6" s="231"/>
      <c r="D6" s="231"/>
      <c r="E6" s="231"/>
      <c r="F6" s="403" t="str">
        <f>'①サーバー　要求仕様書'!G6</f>
        <v>代表取締役 〇〇 〇〇</v>
      </c>
      <c r="G6" s="398"/>
      <c r="H6" s="403"/>
      <c r="I6" s="231"/>
    </row>
    <row r="7" spans="1:11">
      <c r="A7" s="431" t="s">
        <v>175</v>
      </c>
      <c r="B7" s="431"/>
      <c r="C7" s="431"/>
      <c r="D7" s="431"/>
      <c r="E7" s="431"/>
      <c r="F7" s="431"/>
      <c r="G7" s="431"/>
      <c r="H7" s="431"/>
    </row>
    <row r="8" spans="1:11">
      <c r="A8" s="404" t="s">
        <v>176</v>
      </c>
      <c r="B8" s="405"/>
      <c r="C8" s="405"/>
      <c r="D8" s="405"/>
      <c r="E8" s="405"/>
      <c r="F8" s="405"/>
      <c r="G8" s="405"/>
      <c r="H8" s="405"/>
    </row>
    <row r="9" spans="1:11" ht="13.5" thickBot="1">
      <c r="A9" s="241"/>
      <c r="B9" s="241"/>
      <c r="C9" s="241"/>
      <c r="D9" s="241"/>
      <c r="E9" s="241"/>
      <c r="F9" s="241"/>
      <c r="G9" s="241"/>
      <c r="H9" s="241"/>
    </row>
    <row r="10" spans="1:11">
      <c r="A10" s="426" t="s">
        <v>177</v>
      </c>
      <c r="B10" s="427"/>
      <c r="C10" s="427"/>
      <c r="D10" s="427"/>
      <c r="E10" s="427"/>
      <c r="F10" s="427"/>
      <c r="G10" s="427"/>
      <c r="H10" s="428"/>
    </row>
    <row r="11" spans="1:11" ht="36" customHeight="1">
      <c r="A11" s="432" t="s">
        <v>178</v>
      </c>
      <c r="B11" s="433"/>
      <c r="C11" s="433"/>
      <c r="D11" s="433"/>
      <c r="E11" s="433"/>
      <c r="F11" s="433"/>
      <c r="G11" s="433"/>
      <c r="H11" s="434"/>
    </row>
    <row r="12" spans="1:11" ht="36" customHeight="1">
      <c r="A12" s="432" t="s">
        <v>179</v>
      </c>
      <c r="B12" s="433"/>
      <c r="C12" s="433"/>
      <c r="D12" s="433"/>
      <c r="E12" s="433"/>
      <c r="F12" s="433"/>
      <c r="G12" s="433"/>
      <c r="H12" s="434"/>
    </row>
    <row r="13" spans="1:11" ht="26" customHeight="1">
      <c r="A13" s="432" t="s">
        <v>311</v>
      </c>
      <c r="B13" s="433"/>
      <c r="C13" s="433"/>
      <c r="D13" s="433"/>
      <c r="E13" s="433"/>
      <c r="F13" s="433"/>
      <c r="G13" s="433"/>
      <c r="H13" s="434"/>
    </row>
    <row r="14" spans="1:11" ht="18" customHeight="1">
      <c r="A14" s="432" t="s">
        <v>180</v>
      </c>
      <c r="B14" s="433"/>
      <c r="C14" s="433"/>
      <c r="D14" s="433"/>
      <c r="E14" s="433"/>
      <c r="F14" s="433"/>
      <c r="G14" s="433"/>
      <c r="H14" s="434"/>
    </row>
    <row r="15" spans="1:11" ht="18" customHeight="1">
      <c r="A15" s="432" t="s">
        <v>181</v>
      </c>
      <c r="B15" s="433"/>
      <c r="C15" s="433"/>
      <c r="D15" s="433"/>
      <c r="E15" s="433"/>
      <c r="F15" s="433"/>
      <c r="G15" s="433"/>
      <c r="H15" s="434"/>
    </row>
    <row r="16" spans="1:11" ht="36" customHeight="1" thickBot="1">
      <c r="A16" s="435" t="s">
        <v>182</v>
      </c>
      <c r="B16" s="436"/>
      <c r="C16" s="436"/>
      <c r="D16" s="436"/>
      <c r="E16" s="436"/>
      <c r="F16" s="436"/>
      <c r="G16" s="436"/>
      <c r="H16" s="437"/>
    </row>
    <row r="17" spans="1:9">
      <c r="A17" s="241"/>
      <c r="B17" s="241"/>
      <c r="C17" s="241"/>
      <c r="D17" s="241"/>
      <c r="E17" s="241"/>
      <c r="F17" s="241"/>
      <c r="G17" s="241"/>
      <c r="H17" s="241"/>
    </row>
    <row r="18" spans="1:9">
      <c r="A18" s="407" t="s">
        <v>184</v>
      </c>
      <c r="B18" s="242"/>
      <c r="C18" s="242"/>
      <c r="D18" s="242"/>
      <c r="E18" s="242"/>
      <c r="F18" s="242"/>
      <c r="G18" s="242"/>
      <c r="H18" s="242"/>
      <c r="I18" s="240"/>
    </row>
    <row r="19" spans="1:9">
      <c r="A19" s="406" t="s">
        <v>155</v>
      </c>
      <c r="B19" s="406"/>
      <c r="C19" s="406"/>
      <c r="D19" s="406"/>
      <c r="E19" s="406"/>
      <c r="F19" s="406"/>
      <c r="G19" s="406"/>
      <c r="H19" s="406"/>
      <c r="I19" s="240"/>
    </row>
    <row r="20" spans="1:9">
      <c r="A20" s="406" t="s">
        <v>156</v>
      </c>
      <c r="B20" s="406"/>
      <c r="C20" s="406"/>
      <c r="D20" s="406"/>
      <c r="E20" s="406"/>
      <c r="F20" s="406"/>
      <c r="G20" s="406"/>
      <c r="H20" s="406"/>
      <c r="I20" s="240"/>
    </row>
    <row r="21" spans="1:9">
      <c r="A21" s="406" t="s">
        <v>185</v>
      </c>
      <c r="B21" s="406"/>
      <c r="C21" s="406"/>
      <c r="D21" s="406"/>
      <c r="E21" s="406"/>
      <c r="F21" s="406"/>
      <c r="G21" s="406"/>
      <c r="H21" s="406"/>
      <c r="I21" s="240"/>
    </row>
    <row r="22" spans="1:9">
      <c r="A22" s="406" t="s">
        <v>186</v>
      </c>
      <c r="B22" s="406"/>
      <c r="C22" s="406"/>
      <c r="D22" s="406"/>
      <c r="E22" s="406"/>
      <c r="F22" s="406"/>
      <c r="G22" s="406"/>
      <c r="H22" s="406"/>
      <c r="I22" s="240"/>
    </row>
    <row r="23" spans="1:9">
      <c r="A23" s="242"/>
      <c r="B23" s="242"/>
      <c r="C23" s="242"/>
      <c r="D23" s="242"/>
      <c r="E23" s="242"/>
      <c r="F23" s="242"/>
      <c r="G23" s="242"/>
      <c r="H23" s="242"/>
      <c r="I23" s="240"/>
    </row>
    <row r="24" spans="1:9">
      <c r="A24" s="407" t="s">
        <v>159</v>
      </c>
      <c r="B24" s="242"/>
      <c r="C24" s="242"/>
      <c r="D24" s="242"/>
      <c r="E24" s="242"/>
      <c r="F24" s="242"/>
      <c r="G24" s="242"/>
      <c r="H24" s="242"/>
      <c r="I24" s="240"/>
    </row>
    <row r="25" spans="1:9">
      <c r="A25" s="406" t="s">
        <v>187</v>
      </c>
      <c r="B25" s="406"/>
      <c r="C25" s="406"/>
      <c r="D25" s="406"/>
      <c r="E25" s="406"/>
      <c r="F25" s="406"/>
      <c r="G25" s="406"/>
      <c r="H25" s="406"/>
      <c r="I25" s="240"/>
    </row>
    <row r="26" spans="1:9">
      <c r="A26" s="406" t="s">
        <v>188</v>
      </c>
      <c r="B26" s="406"/>
      <c r="C26" s="406"/>
      <c r="D26" s="406"/>
      <c r="E26" s="406"/>
      <c r="F26" s="406"/>
      <c r="G26" s="406"/>
      <c r="H26" s="406"/>
      <c r="I26" s="240"/>
    </row>
    <row r="27" spans="1:9">
      <c r="A27" s="406" t="s">
        <v>183</v>
      </c>
      <c r="B27" s="406"/>
      <c r="C27" s="406"/>
      <c r="D27" s="406"/>
      <c r="E27" s="406"/>
      <c r="F27" s="406"/>
      <c r="G27" s="406"/>
      <c r="H27" s="406"/>
      <c r="I27" s="240"/>
    </row>
    <row r="28" spans="1:9">
      <c r="A28" s="239"/>
      <c r="B28" s="239"/>
      <c r="C28" s="239"/>
      <c r="D28" s="239"/>
      <c r="E28" s="239"/>
      <c r="F28" s="239"/>
      <c r="G28" s="239"/>
      <c r="H28" s="239"/>
      <c r="I28" s="240"/>
    </row>
    <row r="29" spans="1:9">
      <c r="A29" s="237"/>
      <c r="B29" s="237"/>
      <c r="C29" s="237"/>
      <c r="D29" s="237"/>
      <c r="E29" s="237"/>
      <c r="F29" s="237"/>
      <c r="G29" s="237"/>
      <c r="H29" s="237"/>
    </row>
    <row r="30" spans="1:9">
      <c r="A30" s="237"/>
      <c r="B30" s="237"/>
      <c r="C30" s="237"/>
      <c r="D30" s="237"/>
      <c r="E30" s="237"/>
      <c r="F30" s="237"/>
      <c r="G30" s="237"/>
      <c r="H30" s="237"/>
    </row>
    <row r="31" spans="1:9">
      <c r="A31" s="237"/>
      <c r="B31" s="237"/>
      <c r="C31" s="237"/>
      <c r="D31" s="237"/>
      <c r="E31" s="237"/>
      <c r="F31" s="237"/>
      <c r="G31" s="237"/>
      <c r="H31" s="237"/>
    </row>
    <row r="32" spans="1:9">
      <c r="A32" s="237"/>
      <c r="B32" s="237"/>
      <c r="C32" s="237"/>
      <c r="D32" s="237"/>
      <c r="E32" s="237"/>
      <c r="F32" s="237"/>
      <c r="G32" s="237"/>
      <c r="H32" s="237"/>
    </row>
    <row r="33" spans="1:8">
      <c r="A33" s="237"/>
      <c r="B33" s="237"/>
      <c r="C33" s="237"/>
      <c r="D33" s="237"/>
      <c r="E33" s="237"/>
      <c r="F33" s="237"/>
      <c r="G33" s="237"/>
      <c r="H33" s="237"/>
    </row>
    <row r="34" spans="1:8">
      <c r="A34" s="237"/>
      <c r="B34" s="237"/>
      <c r="C34" s="237"/>
      <c r="D34" s="237"/>
      <c r="E34" s="237"/>
      <c r="F34" s="237"/>
      <c r="G34" s="237"/>
      <c r="H34" s="237"/>
    </row>
    <row r="35" spans="1:8">
      <c r="A35" s="237"/>
      <c r="B35" s="237"/>
      <c r="C35" s="237"/>
      <c r="D35" s="237"/>
      <c r="E35" s="237"/>
      <c r="F35" s="237"/>
      <c r="G35" s="237"/>
      <c r="H35" s="237"/>
    </row>
    <row r="36" spans="1:8">
      <c r="A36" s="237"/>
      <c r="B36" s="237"/>
      <c r="C36" s="237"/>
      <c r="D36" s="237"/>
      <c r="E36" s="237"/>
      <c r="F36" s="237"/>
      <c r="G36" s="237"/>
      <c r="H36" s="237"/>
    </row>
    <row r="37" spans="1:8">
      <c r="A37" s="237"/>
      <c r="B37" s="237"/>
      <c r="C37" s="237"/>
      <c r="D37" s="237"/>
      <c r="E37" s="237"/>
      <c r="F37" s="237"/>
      <c r="G37" s="237"/>
      <c r="H37" s="237"/>
    </row>
    <row r="38" spans="1:8">
      <c r="A38" s="237"/>
      <c r="B38" s="237"/>
      <c r="C38" s="237"/>
      <c r="D38" s="237"/>
      <c r="E38" s="237"/>
      <c r="F38" s="237"/>
      <c r="G38" s="237"/>
      <c r="H38" s="237"/>
    </row>
    <row r="39" spans="1:8">
      <c r="A39" s="237"/>
      <c r="B39" s="237"/>
      <c r="C39" s="237"/>
      <c r="D39" s="237"/>
      <c r="E39" s="237"/>
      <c r="F39" s="237"/>
      <c r="G39" s="237"/>
      <c r="H39" s="237"/>
    </row>
    <row r="40" spans="1:8">
      <c r="A40" s="237"/>
      <c r="B40" s="237"/>
      <c r="C40" s="237"/>
      <c r="D40" s="237"/>
      <c r="E40" s="237"/>
      <c r="F40" s="237"/>
      <c r="G40" s="237"/>
      <c r="H40" s="237"/>
    </row>
    <row r="41" spans="1:8">
      <c r="A41" s="237"/>
      <c r="B41" s="237"/>
      <c r="C41" s="237"/>
      <c r="D41" s="237"/>
      <c r="E41" s="237"/>
      <c r="F41" s="237"/>
      <c r="G41" s="237"/>
      <c r="H41" s="237"/>
    </row>
    <row r="42" spans="1:8">
      <c r="A42" s="237"/>
      <c r="B42" s="237"/>
      <c r="C42" s="237"/>
      <c r="D42" s="237"/>
      <c r="E42" s="237"/>
      <c r="F42" s="237"/>
      <c r="G42" s="237"/>
      <c r="H42" s="237"/>
    </row>
  </sheetData>
  <mergeCells count="10">
    <mergeCell ref="A12:H12"/>
    <mergeCell ref="A14:H14"/>
    <mergeCell ref="A13:H13"/>
    <mergeCell ref="A16:H16"/>
    <mergeCell ref="A15:H15"/>
    <mergeCell ref="A10:H10"/>
    <mergeCell ref="A1:H1"/>
    <mergeCell ref="A3:H3"/>
    <mergeCell ref="A7:H7"/>
    <mergeCell ref="A11:H11"/>
  </mergeCells>
  <phoneticPr fontId="1"/>
  <hyperlinks>
    <hyperlink ref="J4" location="サンプル一覧!A1" display="リンク一覧" xr:uid="{9AD7F884-D45E-4264-B264-7C0D19E3A3F0}"/>
  </hyperlink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AE5DE9-61E6-4A86-B4D3-35ABD4BED4BF}">
  <dimension ref="A1:J49"/>
  <sheetViews>
    <sheetView view="pageBreakPreview" topLeftCell="B4" zoomScale="90" zoomScaleNormal="100" zoomScaleSheetLayoutView="130" workbookViewId="0">
      <selection activeCell="C19" sqref="C19"/>
    </sheetView>
  </sheetViews>
  <sheetFormatPr defaultColWidth="9" defaultRowHeight="18" customHeight="1"/>
  <cols>
    <col min="1" max="1" width="4.25" style="340" customWidth="1"/>
    <col min="2" max="2" width="18.9140625" style="340" customWidth="1"/>
    <col min="3" max="3" width="20.4140625" style="340" customWidth="1"/>
    <col min="4" max="4" width="26.58203125" style="340" customWidth="1"/>
    <col min="5" max="6" width="6.5" style="340" customWidth="1"/>
    <col min="7" max="7" width="14.83203125" style="340" customWidth="1"/>
    <col min="8" max="8" width="20" style="340" customWidth="1"/>
    <col min="9" max="16384" width="9" style="340"/>
  </cols>
  <sheetData>
    <row r="1" spans="2:10" ht="18" customHeight="1">
      <c r="B1" s="438" t="s">
        <v>361</v>
      </c>
      <c r="C1" s="438"/>
      <c r="D1" s="438"/>
      <c r="E1" s="438"/>
      <c r="F1" s="438"/>
      <c r="G1" s="438"/>
      <c r="H1" s="438"/>
      <c r="I1" s="342"/>
      <c r="J1" s="342"/>
    </row>
    <row r="2" spans="2:10" ht="18" customHeight="1" thickBot="1">
      <c r="G2" s="368" t="s">
        <v>343</v>
      </c>
      <c r="H2" s="369" t="s">
        <v>368</v>
      </c>
    </row>
    <row r="3" spans="2:10" ht="18" customHeight="1" thickBot="1">
      <c r="B3" s="342"/>
      <c r="C3" s="342"/>
      <c r="D3" s="342"/>
      <c r="E3" s="342"/>
      <c r="F3" s="342"/>
      <c r="G3" s="370" t="s">
        <v>344</v>
      </c>
      <c r="H3" s="371" t="s">
        <v>345</v>
      </c>
      <c r="J3" s="341" t="s">
        <v>308</v>
      </c>
    </row>
    <row r="4" spans="2:10" ht="18" customHeight="1">
      <c r="B4" s="345"/>
      <c r="C4" s="345"/>
      <c r="D4" s="345"/>
      <c r="E4" s="345"/>
      <c r="F4" s="345"/>
      <c r="G4" s="345"/>
      <c r="H4" s="345"/>
    </row>
    <row r="5" spans="2:10" ht="18" customHeight="1">
      <c r="B5" s="344" t="s">
        <v>197</v>
      </c>
      <c r="C5" s="344" t="s">
        <v>360</v>
      </c>
      <c r="D5" s="344"/>
      <c r="E5" s="344"/>
      <c r="F5" s="344"/>
      <c r="G5" s="344"/>
      <c r="H5" s="344"/>
    </row>
    <row r="6" spans="2:10" ht="18" customHeight="1">
      <c r="B6" s="441" t="s">
        <v>325</v>
      </c>
      <c r="C6" s="441"/>
      <c r="D6" s="441"/>
      <c r="E6" s="441"/>
      <c r="F6" s="344"/>
      <c r="G6" s="344"/>
      <c r="H6" s="344"/>
    </row>
    <row r="7" spans="2:10" ht="18" customHeight="1">
      <c r="B7" s="441" t="s">
        <v>327</v>
      </c>
      <c r="C7" s="441"/>
      <c r="D7" s="441"/>
      <c r="E7" s="441"/>
      <c r="F7" s="344"/>
      <c r="G7" s="344"/>
      <c r="H7" s="344"/>
    </row>
    <row r="8" spans="2:10" ht="18" customHeight="1">
      <c r="B8" s="441"/>
      <c r="C8" s="441"/>
      <c r="D8" s="441"/>
      <c r="E8" s="441"/>
      <c r="F8" s="344" t="s">
        <v>346</v>
      </c>
      <c r="G8" s="344"/>
      <c r="H8" s="344"/>
    </row>
    <row r="9" spans="2:10" ht="18" customHeight="1">
      <c r="B9" s="439" t="s">
        <v>371</v>
      </c>
      <c r="C9" s="439"/>
      <c r="D9" s="344"/>
      <c r="E9" s="344"/>
      <c r="F9" s="344" t="s">
        <v>328</v>
      </c>
      <c r="G9" s="344"/>
      <c r="H9" s="344"/>
    </row>
    <row r="10" spans="2:10" ht="18" customHeight="1">
      <c r="B10" s="439" t="s">
        <v>372</v>
      </c>
      <c r="C10" s="439"/>
      <c r="D10" s="344"/>
      <c r="E10" s="343"/>
      <c r="F10" s="344" t="s">
        <v>347</v>
      </c>
      <c r="G10" s="344"/>
      <c r="H10" s="344"/>
    </row>
    <row r="11" spans="2:10" ht="18" customHeight="1">
      <c r="B11" s="440">
        <f>H41</f>
        <v>0</v>
      </c>
      <c r="C11" s="440"/>
      <c r="D11" s="344"/>
      <c r="E11" s="344"/>
      <c r="F11" s="344" t="s">
        <v>326</v>
      </c>
      <c r="G11" s="344"/>
      <c r="H11" s="344"/>
    </row>
    <row r="12" spans="2:10" ht="18" customHeight="1">
      <c r="B12" s="347"/>
      <c r="C12" s="441"/>
      <c r="D12" s="441"/>
      <c r="E12" s="441"/>
      <c r="F12" s="344" t="s">
        <v>342</v>
      </c>
      <c r="G12" s="344"/>
      <c r="H12" s="344"/>
    </row>
    <row r="13" spans="2:10" ht="18" customHeight="1">
      <c r="B13" s="348" t="s">
        <v>329</v>
      </c>
      <c r="C13" s="355" t="s">
        <v>370</v>
      </c>
      <c r="D13" s="359"/>
      <c r="E13" s="344"/>
      <c r="F13" s="344" t="s">
        <v>341</v>
      </c>
      <c r="G13" s="344"/>
      <c r="H13" s="344"/>
    </row>
    <row r="14" spans="2:10" ht="18" customHeight="1">
      <c r="B14" s="348" t="s">
        <v>330</v>
      </c>
      <c r="C14" s="356" t="s">
        <v>333</v>
      </c>
      <c r="D14" s="360"/>
      <c r="E14" s="344"/>
      <c r="F14" s="344"/>
      <c r="G14" s="441"/>
      <c r="H14" s="441"/>
    </row>
    <row r="15" spans="2:10" ht="18" customHeight="1">
      <c r="B15" s="348" t="s">
        <v>331</v>
      </c>
      <c r="C15" s="358" t="s">
        <v>369</v>
      </c>
      <c r="D15" s="361"/>
      <c r="E15" s="344"/>
      <c r="F15" s="344"/>
      <c r="G15" s="441"/>
      <c r="H15" s="441"/>
    </row>
    <row r="16" spans="2:10" ht="18" customHeight="1">
      <c r="B16" s="348" t="s">
        <v>332</v>
      </c>
      <c r="C16" s="346" t="s">
        <v>334</v>
      </c>
      <c r="D16" s="344"/>
      <c r="E16" s="344"/>
      <c r="F16" s="349"/>
      <c r="G16" s="349"/>
      <c r="H16" s="350"/>
    </row>
    <row r="17" spans="1:8" ht="18" customHeight="1">
      <c r="B17" s="344"/>
      <c r="C17" s="345"/>
      <c r="D17" s="345"/>
      <c r="E17" s="344"/>
      <c r="F17" s="349"/>
      <c r="G17" s="349"/>
      <c r="H17" s="350"/>
    </row>
    <row r="18" spans="1:8" ht="18" customHeight="1">
      <c r="A18" s="382"/>
      <c r="B18" s="363" t="s">
        <v>335</v>
      </c>
      <c r="C18" s="364" t="s">
        <v>336</v>
      </c>
      <c r="D18" s="346" t="s">
        <v>337</v>
      </c>
      <c r="E18" s="346" t="s">
        <v>205</v>
      </c>
      <c r="F18" s="346" t="s">
        <v>338</v>
      </c>
      <c r="G18" s="362" t="s">
        <v>339</v>
      </c>
      <c r="H18" s="346" t="s">
        <v>340</v>
      </c>
    </row>
    <row r="19" spans="1:8" ht="18" customHeight="1">
      <c r="A19" s="453" t="s">
        <v>375</v>
      </c>
      <c r="B19" s="366" t="s">
        <v>348</v>
      </c>
      <c r="C19" s="367" t="s">
        <v>349</v>
      </c>
      <c r="D19" s="354" t="s">
        <v>350</v>
      </c>
      <c r="E19" s="353">
        <v>5</v>
      </c>
      <c r="F19" s="353" t="s">
        <v>355</v>
      </c>
      <c r="G19" s="372">
        <v>50000</v>
      </c>
      <c r="H19" s="372">
        <f>G19*E19</f>
        <v>250000</v>
      </c>
    </row>
    <row r="20" spans="1:8" ht="18" customHeight="1">
      <c r="A20" s="454"/>
      <c r="B20" s="366" t="s">
        <v>348</v>
      </c>
      <c r="C20" s="367" t="s">
        <v>349</v>
      </c>
      <c r="D20" s="354" t="s">
        <v>351</v>
      </c>
      <c r="E20" s="353">
        <v>1</v>
      </c>
      <c r="F20" s="353" t="s">
        <v>356</v>
      </c>
      <c r="G20" s="372">
        <v>2500000</v>
      </c>
      <c r="H20" s="372">
        <f t="shared" ref="H20:H23" si="0">G20*E20</f>
        <v>2500000</v>
      </c>
    </row>
    <row r="21" spans="1:8" ht="18" customHeight="1">
      <c r="A21" s="454"/>
      <c r="B21" s="366" t="s">
        <v>376</v>
      </c>
      <c r="C21" s="367" t="s">
        <v>363</v>
      </c>
      <c r="D21" s="354" t="s">
        <v>352</v>
      </c>
      <c r="E21" s="353">
        <v>7</v>
      </c>
      <c r="F21" s="353" t="s">
        <v>357</v>
      </c>
      <c r="G21" s="372">
        <v>15000</v>
      </c>
      <c r="H21" s="372">
        <f t="shared" si="0"/>
        <v>105000</v>
      </c>
    </row>
    <row r="22" spans="1:8" ht="18" customHeight="1">
      <c r="A22" s="454"/>
      <c r="B22" s="366" t="s">
        <v>364</v>
      </c>
      <c r="C22" s="367" t="s">
        <v>365</v>
      </c>
      <c r="D22" s="354" t="s">
        <v>353</v>
      </c>
      <c r="E22" s="353">
        <v>1</v>
      </c>
      <c r="F22" s="353" t="s">
        <v>356</v>
      </c>
      <c r="G22" s="372">
        <v>30000</v>
      </c>
      <c r="H22" s="372">
        <f t="shared" si="0"/>
        <v>30000</v>
      </c>
    </row>
    <row r="23" spans="1:8" ht="18" customHeight="1" thickBot="1">
      <c r="A23" s="455"/>
      <c r="B23" s="385" t="s">
        <v>366</v>
      </c>
      <c r="C23" s="378" t="s">
        <v>367</v>
      </c>
      <c r="D23" s="379" t="s">
        <v>354</v>
      </c>
      <c r="E23" s="380">
        <v>1</v>
      </c>
      <c r="F23" s="380" t="s">
        <v>356</v>
      </c>
      <c r="G23" s="381">
        <v>25000</v>
      </c>
      <c r="H23" s="381">
        <f t="shared" si="0"/>
        <v>25000</v>
      </c>
    </row>
    <row r="24" spans="1:8" ht="26.5" customHeight="1" thickTop="1">
      <c r="A24" s="383">
        <v>1</v>
      </c>
      <c r="B24" s="386"/>
      <c r="C24" s="365"/>
      <c r="D24" s="375"/>
      <c r="E24" s="376"/>
      <c r="F24" s="376"/>
      <c r="G24" s="377"/>
      <c r="H24" s="377">
        <f>G24*E24</f>
        <v>0</v>
      </c>
    </row>
    <row r="25" spans="1:8" ht="26.5" customHeight="1">
      <c r="A25" s="384">
        <v>2</v>
      </c>
      <c r="B25" s="386"/>
      <c r="C25" s="365"/>
      <c r="D25" s="348"/>
      <c r="E25" s="346"/>
      <c r="F25" s="346"/>
      <c r="G25" s="373"/>
      <c r="H25" s="377">
        <f t="shared" ref="H25:H38" si="1">G25*E25</f>
        <v>0</v>
      </c>
    </row>
    <row r="26" spans="1:8" ht="26.5" customHeight="1">
      <c r="A26" s="384">
        <v>3</v>
      </c>
      <c r="B26" s="386"/>
      <c r="C26" s="365"/>
      <c r="D26" s="348"/>
      <c r="E26" s="346"/>
      <c r="F26" s="346"/>
      <c r="G26" s="373"/>
      <c r="H26" s="377">
        <f t="shared" si="1"/>
        <v>0</v>
      </c>
    </row>
    <row r="27" spans="1:8" ht="26.5" customHeight="1">
      <c r="A27" s="383">
        <v>4</v>
      </c>
      <c r="B27" s="386"/>
      <c r="C27" s="365"/>
      <c r="D27" s="348"/>
      <c r="E27" s="346"/>
      <c r="F27" s="346"/>
      <c r="G27" s="373"/>
      <c r="H27" s="377">
        <f t="shared" si="1"/>
        <v>0</v>
      </c>
    </row>
    <row r="28" spans="1:8" ht="26.5" customHeight="1">
      <c r="A28" s="384">
        <v>5</v>
      </c>
      <c r="B28" s="386"/>
      <c r="C28" s="365"/>
      <c r="D28" s="348"/>
      <c r="E28" s="346"/>
      <c r="F28" s="346"/>
      <c r="G28" s="373"/>
      <c r="H28" s="377">
        <f t="shared" si="1"/>
        <v>0</v>
      </c>
    </row>
    <row r="29" spans="1:8" ht="26.5" customHeight="1">
      <c r="A29" s="384">
        <v>6</v>
      </c>
      <c r="B29" s="386"/>
      <c r="C29" s="365"/>
      <c r="D29" s="348"/>
      <c r="E29" s="346"/>
      <c r="F29" s="346"/>
      <c r="G29" s="373"/>
      <c r="H29" s="377">
        <f t="shared" si="1"/>
        <v>0</v>
      </c>
    </row>
    <row r="30" spans="1:8" ht="26.5" customHeight="1">
      <c r="A30" s="383">
        <v>7</v>
      </c>
      <c r="B30" s="386"/>
      <c r="C30" s="365"/>
      <c r="D30" s="348"/>
      <c r="E30" s="346"/>
      <c r="F30" s="346"/>
      <c r="G30" s="373"/>
      <c r="H30" s="377">
        <f t="shared" si="1"/>
        <v>0</v>
      </c>
    </row>
    <row r="31" spans="1:8" ht="26.5" customHeight="1">
      <c r="A31" s="384">
        <v>8</v>
      </c>
      <c r="B31" s="386"/>
      <c r="C31" s="365"/>
      <c r="D31" s="348"/>
      <c r="E31" s="346"/>
      <c r="F31" s="346"/>
      <c r="G31" s="373"/>
      <c r="H31" s="377">
        <f t="shared" si="1"/>
        <v>0</v>
      </c>
    </row>
    <row r="32" spans="1:8" ht="26.5" customHeight="1">
      <c r="A32" s="384">
        <v>9</v>
      </c>
      <c r="B32" s="386"/>
      <c r="C32" s="365"/>
      <c r="D32" s="348"/>
      <c r="E32" s="346"/>
      <c r="F32" s="346"/>
      <c r="G32" s="373"/>
      <c r="H32" s="377">
        <f t="shared" si="1"/>
        <v>0</v>
      </c>
    </row>
    <row r="33" spans="1:8" ht="26.5" customHeight="1">
      <c r="A33" s="383">
        <v>10</v>
      </c>
      <c r="B33" s="386"/>
      <c r="C33" s="365"/>
      <c r="D33" s="348"/>
      <c r="E33" s="346"/>
      <c r="F33" s="346"/>
      <c r="G33" s="373"/>
      <c r="H33" s="377">
        <f t="shared" si="1"/>
        <v>0</v>
      </c>
    </row>
    <row r="34" spans="1:8" ht="26.5" customHeight="1">
      <c r="A34" s="384">
        <v>11</v>
      </c>
      <c r="B34" s="386"/>
      <c r="C34" s="365"/>
      <c r="D34" s="348"/>
      <c r="E34" s="346"/>
      <c r="F34" s="346"/>
      <c r="G34" s="373"/>
      <c r="H34" s="377">
        <f t="shared" si="1"/>
        <v>0</v>
      </c>
    </row>
    <row r="35" spans="1:8" ht="26.5" customHeight="1">
      <c r="A35" s="384">
        <v>12</v>
      </c>
      <c r="B35" s="386"/>
      <c r="C35" s="365"/>
      <c r="D35" s="348"/>
      <c r="E35" s="346"/>
      <c r="F35" s="346"/>
      <c r="G35" s="373"/>
      <c r="H35" s="377">
        <f t="shared" si="1"/>
        <v>0</v>
      </c>
    </row>
    <row r="36" spans="1:8" ht="26.5" customHeight="1">
      <c r="A36" s="383">
        <v>13</v>
      </c>
      <c r="B36" s="386"/>
      <c r="C36" s="365"/>
      <c r="D36" s="348"/>
      <c r="E36" s="346"/>
      <c r="F36" s="346"/>
      <c r="G36" s="373"/>
      <c r="H36" s="377">
        <f t="shared" si="1"/>
        <v>0</v>
      </c>
    </row>
    <row r="37" spans="1:8" ht="26.5" customHeight="1">
      <c r="A37" s="384">
        <v>14</v>
      </c>
      <c r="B37" s="386"/>
      <c r="C37" s="365"/>
      <c r="D37" s="348"/>
      <c r="E37" s="346"/>
      <c r="F37" s="346"/>
      <c r="G37" s="373"/>
      <c r="H37" s="377">
        <f t="shared" si="1"/>
        <v>0</v>
      </c>
    </row>
    <row r="38" spans="1:8" ht="26.5" customHeight="1">
      <c r="A38" s="384">
        <v>15</v>
      </c>
      <c r="B38" s="386"/>
      <c r="C38" s="365"/>
      <c r="D38" s="348"/>
      <c r="E38" s="346"/>
      <c r="F38" s="346"/>
      <c r="G38" s="373"/>
      <c r="H38" s="377">
        <f t="shared" si="1"/>
        <v>0</v>
      </c>
    </row>
    <row r="39" spans="1:8" ht="25.5" customHeight="1">
      <c r="B39" s="350"/>
      <c r="C39" s="350"/>
      <c r="D39" s="448"/>
      <c r="E39" s="448"/>
      <c r="F39" s="344"/>
      <c r="G39" s="346" t="s">
        <v>198</v>
      </c>
      <c r="H39" s="357">
        <f>SUM(H24:H38)</f>
        <v>0</v>
      </c>
    </row>
    <row r="40" spans="1:8" ht="25.5" customHeight="1">
      <c r="B40" s="351"/>
      <c r="C40" s="352"/>
      <c r="D40" s="449"/>
      <c r="E40" s="449"/>
      <c r="F40" s="344"/>
      <c r="G40" s="346" t="s">
        <v>358</v>
      </c>
      <c r="H40" s="357">
        <f>H39*0.1</f>
        <v>0</v>
      </c>
    </row>
    <row r="41" spans="1:8" ht="25.5" customHeight="1">
      <c r="B41" s="351"/>
      <c r="C41" s="352"/>
      <c r="D41" s="449"/>
      <c r="E41" s="449"/>
      <c r="F41" s="344"/>
      <c r="G41" s="346" t="s">
        <v>359</v>
      </c>
      <c r="H41" s="374">
        <f>SUM(H39:H40)</f>
        <v>0</v>
      </c>
    </row>
    <row r="42" spans="1:8" ht="18" customHeight="1">
      <c r="B42" s="351"/>
      <c r="C42" s="352"/>
      <c r="D42" s="352"/>
      <c r="E42" s="352"/>
      <c r="F42" s="344"/>
      <c r="G42" s="345"/>
      <c r="H42" s="360"/>
    </row>
    <row r="43" spans="1:8" ht="18" customHeight="1" thickBot="1">
      <c r="B43" s="344"/>
      <c r="C43" s="344"/>
      <c r="D43" s="344"/>
      <c r="E43" s="344"/>
      <c r="F43" s="344"/>
      <c r="G43" s="344"/>
      <c r="H43" s="344"/>
    </row>
    <row r="44" spans="1:8" ht="18" customHeight="1">
      <c r="A44" s="450" t="s">
        <v>199</v>
      </c>
      <c r="B44" s="451"/>
      <c r="C44" s="451"/>
      <c r="D44" s="451"/>
      <c r="E44" s="451"/>
      <c r="F44" s="451"/>
      <c r="G44" s="451"/>
      <c r="H44" s="452"/>
    </row>
    <row r="45" spans="1:8" ht="18" customHeight="1">
      <c r="A45" s="442"/>
      <c r="B45" s="443"/>
      <c r="C45" s="443"/>
      <c r="D45" s="443"/>
      <c r="E45" s="443"/>
      <c r="F45" s="443"/>
      <c r="G45" s="443"/>
      <c r="H45" s="444"/>
    </row>
    <row r="46" spans="1:8" ht="18" customHeight="1">
      <c r="A46" s="442"/>
      <c r="B46" s="443"/>
      <c r="C46" s="443"/>
      <c r="D46" s="443"/>
      <c r="E46" s="443"/>
      <c r="F46" s="443"/>
      <c r="G46" s="443"/>
      <c r="H46" s="444"/>
    </row>
    <row r="47" spans="1:8" ht="18" customHeight="1">
      <c r="A47" s="442"/>
      <c r="B47" s="443"/>
      <c r="C47" s="443"/>
      <c r="D47" s="443"/>
      <c r="E47" s="443"/>
      <c r="F47" s="443"/>
      <c r="G47" s="443"/>
      <c r="H47" s="444"/>
    </row>
    <row r="48" spans="1:8" ht="18" customHeight="1">
      <c r="A48" s="442"/>
      <c r="B48" s="443"/>
      <c r="C48" s="443"/>
      <c r="D48" s="443"/>
      <c r="E48" s="443"/>
      <c r="F48" s="443"/>
      <c r="G48" s="443"/>
      <c r="H48" s="444"/>
    </row>
    <row r="49" spans="1:8" ht="18" customHeight="1" thickBot="1">
      <c r="A49" s="445"/>
      <c r="B49" s="446"/>
      <c r="C49" s="446"/>
      <c r="D49" s="446"/>
      <c r="E49" s="446"/>
      <c r="F49" s="446"/>
      <c r="G49" s="446"/>
      <c r="H49" s="447"/>
    </row>
  </sheetData>
  <dataConsolidate/>
  <mergeCells count="20">
    <mergeCell ref="A47:H47"/>
    <mergeCell ref="A48:H48"/>
    <mergeCell ref="A49:H49"/>
    <mergeCell ref="C12:E12"/>
    <mergeCell ref="G14:H14"/>
    <mergeCell ref="G15:H15"/>
    <mergeCell ref="A45:H45"/>
    <mergeCell ref="A46:H46"/>
    <mergeCell ref="D39:E39"/>
    <mergeCell ref="D40:E40"/>
    <mergeCell ref="D41:E41"/>
    <mergeCell ref="A44:H44"/>
    <mergeCell ref="A19:A23"/>
    <mergeCell ref="B1:H1"/>
    <mergeCell ref="B9:C9"/>
    <mergeCell ref="B10:C10"/>
    <mergeCell ref="B11:C11"/>
    <mergeCell ref="B7:E7"/>
    <mergeCell ref="B6:E6"/>
    <mergeCell ref="B8:E8"/>
  </mergeCells>
  <phoneticPr fontId="1"/>
  <dataValidations count="2">
    <dataValidation type="list" allowBlank="1" showInputMessage="1" showErrorMessage="1" sqref="B19:B38" xr:uid="{C35E249D-DD91-4BF4-BA11-C25E7FFFE9FA}">
      <formula1>"ア.①備品,ア.②ソフトウエア等購入,ア.③改良費,ア.④新たに導入するリース料,ア.⑤クラウドサービス料,イ.①システム構築費,ウ.①施設整備費,ウ.②改良費,ウ.③運搬費"</formula1>
    </dataValidation>
    <dataValidation type="list" allowBlank="1" showInputMessage="1" showErrorMessage="1" sqref="C19:C38" xr:uid="{3D1B106B-13B1-4B6C-960E-6BD57C5743F2}">
      <formula1>"備品購入費,委託料,使用料及び賃借料,役務費：通信運搬費"</formula1>
    </dataValidation>
  </dataValidations>
  <hyperlinks>
    <hyperlink ref="J3" location="サンプル一覧!A1" display="リンク一覧" xr:uid="{8E805B06-0C55-48DF-A876-260374FC1757}"/>
  </hyperlinks>
  <pageMargins left="0.23622047244094491" right="0.23622047244094491" top="0.39370078740157483" bottom="0.23622047244094491" header="0.31496062992125984" footer="0.31496062992125984"/>
  <pageSetup paperSize="9" scale="71" orientation="portrait" horizontalDpi="4294967293" r:id="rId1"/>
  <colBreaks count="1" manualBreakCount="1">
    <brk id="9" max="58"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EC07E-F469-4E1D-BD39-5BCB75120EBA}">
  <dimension ref="A1:B9"/>
  <sheetViews>
    <sheetView workbookViewId="0">
      <selection activeCell="B9" sqref="B9"/>
    </sheetView>
  </sheetViews>
  <sheetFormatPr defaultRowHeight="15"/>
  <cols>
    <col min="1" max="1" width="23.33203125" style="328" bestFit="1" customWidth="1"/>
    <col min="2" max="2" width="22.75" style="328" bestFit="1" customWidth="1"/>
    <col min="3" max="3" width="10.9140625" style="328" bestFit="1" customWidth="1"/>
    <col min="4" max="4" width="23.33203125" style="328" bestFit="1" customWidth="1"/>
    <col min="5" max="5" width="18.58203125" style="328" bestFit="1" customWidth="1"/>
    <col min="6" max="6" width="17" style="328" bestFit="1" customWidth="1"/>
    <col min="7" max="7" width="14.6640625" style="328" bestFit="1" customWidth="1"/>
    <col min="8" max="9" width="10.75" style="328" bestFit="1" customWidth="1"/>
    <col min="10" max="16384" width="8.6640625" style="328"/>
  </cols>
  <sheetData>
    <row r="1" spans="1:2">
      <c r="A1" s="328" t="s">
        <v>386</v>
      </c>
      <c r="B1" s="328" t="s">
        <v>382</v>
      </c>
    </row>
    <row r="2" spans="1:2">
      <c r="A2" s="328" t="s">
        <v>378</v>
      </c>
      <c r="B2" s="328" t="s">
        <v>382</v>
      </c>
    </row>
    <row r="3" spans="1:2">
      <c r="A3" s="328" t="s">
        <v>379</v>
      </c>
      <c r="B3" s="328" t="s">
        <v>383</v>
      </c>
    </row>
    <row r="4" spans="1:2">
      <c r="A4" s="328" t="s">
        <v>376</v>
      </c>
      <c r="B4" s="328" t="s">
        <v>384</v>
      </c>
    </row>
    <row r="5" spans="1:2">
      <c r="A5" s="328" t="s">
        <v>362</v>
      </c>
      <c r="B5" s="328" t="s">
        <v>384</v>
      </c>
    </row>
    <row r="6" spans="1:2">
      <c r="A6" s="328" t="s">
        <v>380</v>
      </c>
      <c r="B6" s="328" t="s">
        <v>383</v>
      </c>
    </row>
    <row r="7" spans="1:2">
      <c r="A7" s="328" t="s">
        <v>364</v>
      </c>
      <c r="B7" s="328" t="s">
        <v>383</v>
      </c>
    </row>
    <row r="8" spans="1:2">
      <c r="A8" s="328" t="s">
        <v>381</v>
      </c>
      <c r="B8" s="328" t="s">
        <v>383</v>
      </c>
    </row>
    <row r="9" spans="1:2">
      <c r="A9" s="328" t="s">
        <v>377</v>
      </c>
      <c r="B9" s="328" t="s">
        <v>385</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9B7F6-E90B-44D3-B39B-CE2C06F0459E}">
  <dimension ref="A1:K39"/>
  <sheetViews>
    <sheetView view="pageBreakPreview" topLeftCell="A8" zoomScale="93" zoomScaleNormal="100" zoomScaleSheetLayoutView="80" workbookViewId="0">
      <selection activeCell="C21" sqref="C21"/>
    </sheetView>
  </sheetViews>
  <sheetFormatPr defaultRowHeight="12.5"/>
  <cols>
    <col min="1" max="1" width="8.6640625" style="243"/>
    <col min="2" max="2" width="11.4140625" style="243" customWidth="1"/>
    <col min="3" max="3" width="8.6640625" style="243"/>
    <col min="4" max="4" width="5.33203125" style="243" customWidth="1"/>
    <col min="5" max="6" width="8.6640625" style="243"/>
    <col min="7" max="7" width="10.83203125" style="243" customWidth="1"/>
    <col min="8" max="16384" width="8.6640625" style="243"/>
  </cols>
  <sheetData>
    <row r="1" spans="1:11" ht="18" customHeight="1">
      <c r="A1" s="477" t="s">
        <v>202</v>
      </c>
      <c r="B1" s="478"/>
      <c r="C1" s="478"/>
      <c r="D1" s="478"/>
      <c r="E1" s="478"/>
      <c r="F1" s="478"/>
      <c r="G1" s="478"/>
      <c r="H1" s="478"/>
      <c r="I1" s="474" t="s">
        <v>312</v>
      </c>
    </row>
    <row r="2" spans="1:11" ht="13" customHeight="1">
      <c r="A2" s="479"/>
      <c r="B2" s="480"/>
      <c r="C2" s="480"/>
      <c r="D2" s="480"/>
      <c r="E2" s="480"/>
      <c r="F2" s="480"/>
      <c r="G2" s="480"/>
      <c r="H2" s="480"/>
      <c r="I2" s="475"/>
    </row>
    <row r="3" spans="1:11" ht="18" customHeight="1" thickBot="1">
      <c r="A3" s="481"/>
      <c r="B3" s="482"/>
      <c r="C3" s="482"/>
      <c r="D3" s="482"/>
      <c r="E3" s="482"/>
      <c r="F3" s="482"/>
      <c r="G3" s="482"/>
      <c r="H3" s="482"/>
      <c r="I3" s="476"/>
      <c r="K3" s="330" t="s">
        <v>308</v>
      </c>
    </row>
    <row r="4" spans="1:11" ht="18" customHeight="1" thickBot="1"/>
    <row r="5" spans="1:11" ht="18" customHeight="1">
      <c r="A5" s="490" t="s">
        <v>196</v>
      </c>
      <c r="B5" s="491"/>
      <c r="C5" s="461"/>
      <c r="D5" s="462"/>
      <c r="E5" s="462"/>
      <c r="F5" s="462"/>
      <c r="G5" s="462"/>
      <c r="H5" s="462"/>
      <c r="I5" s="463"/>
    </row>
    <row r="6" spans="1:11" ht="18" customHeight="1">
      <c r="A6" s="459" t="s">
        <v>191</v>
      </c>
      <c r="B6" s="460"/>
      <c r="C6" s="464"/>
      <c r="D6" s="465"/>
      <c r="E6" s="465"/>
      <c r="F6" s="465"/>
      <c r="G6" s="465"/>
      <c r="H6" s="465"/>
      <c r="I6" s="466"/>
    </row>
    <row r="7" spans="1:11" ht="18" customHeight="1">
      <c r="A7" s="459" t="s">
        <v>192</v>
      </c>
      <c r="B7" s="460"/>
      <c r="C7" s="464"/>
      <c r="D7" s="465"/>
      <c r="E7" s="465"/>
      <c r="F7" s="465"/>
      <c r="G7" s="465"/>
      <c r="H7" s="465"/>
      <c r="I7" s="466"/>
    </row>
    <row r="8" spans="1:11" ht="18" customHeight="1">
      <c r="A8" s="459" t="s">
        <v>193</v>
      </c>
      <c r="B8" s="460"/>
      <c r="C8" s="464"/>
      <c r="D8" s="465"/>
      <c r="E8" s="465"/>
      <c r="F8" s="465"/>
      <c r="G8" s="465"/>
      <c r="H8" s="465"/>
      <c r="I8" s="466"/>
    </row>
    <row r="9" spans="1:11" ht="18" customHeight="1">
      <c r="A9" s="459" t="s">
        <v>194</v>
      </c>
      <c r="B9" s="460"/>
      <c r="C9" s="464"/>
      <c r="D9" s="465"/>
      <c r="E9" s="465"/>
      <c r="F9" s="465"/>
      <c r="G9" s="465"/>
      <c r="H9" s="465"/>
      <c r="I9" s="466"/>
    </row>
    <row r="10" spans="1:11" ht="18" customHeight="1" thickBot="1">
      <c r="A10" s="488" t="s">
        <v>195</v>
      </c>
      <c r="B10" s="489"/>
      <c r="C10" s="467"/>
      <c r="D10" s="468"/>
      <c r="E10" s="468"/>
      <c r="F10" s="468"/>
      <c r="G10" s="468"/>
      <c r="H10" s="468"/>
      <c r="I10" s="469"/>
    </row>
    <row r="11" spans="1:11" ht="18" customHeight="1">
      <c r="A11" s="485" t="s">
        <v>201</v>
      </c>
      <c r="B11" s="485"/>
      <c r="C11" s="485"/>
      <c r="D11" s="485"/>
      <c r="E11" s="485"/>
      <c r="F11" s="485"/>
      <c r="G11" s="485"/>
      <c r="H11" s="485"/>
      <c r="I11" s="485"/>
    </row>
    <row r="12" spans="1:11" ht="18" customHeight="1" thickBot="1">
      <c r="A12" s="236"/>
      <c r="B12" s="236"/>
      <c r="C12" s="236"/>
      <c r="D12" s="236"/>
      <c r="E12" s="236"/>
      <c r="F12" s="236"/>
      <c r="G12" s="236"/>
      <c r="H12" s="236"/>
      <c r="I12" s="236"/>
    </row>
    <row r="13" spans="1:11" ht="18" customHeight="1">
      <c r="A13" s="486" t="s">
        <v>203</v>
      </c>
      <c r="B13" s="487"/>
      <c r="C13" s="487" t="s">
        <v>204</v>
      </c>
      <c r="D13" s="487"/>
      <c r="E13" s="336" t="s">
        <v>205</v>
      </c>
      <c r="F13" s="336" t="s">
        <v>206</v>
      </c>
      <c r="G13" s="336" t="s">
        <v>207</v>
      </c>
      <c r="H13" s="483" t="s">
        <v>208</v>
      </c>
      <c r="I13" s="484"/>
    </row>
    <row r="14" spans="1:11" ht="18" customHeight="1">
      <c r="A14" s="457"/>
      <c r="B14" s="458"/>
      <c r="C14" s="464"/>
      <c r="D14" s="458"/>
      <c r="E14" s="401"/>
      <c r="F14" s="401"/>
      <c r="G14" s="401"/>
      <c r="H14" s="464"/>
      <c r="I14" s="466"/>
    </row>
    <row r="15" spans="1:11" ht="18" customHeight="1">
      <c r="A15" s="457"/>
      <c r="B15" s="458"/>
      <c r="C15" s="464"/>
      <c r="D15" s="458"/>
      <c r="E15" s="401"/>
      <c r="F15" s="401"/>
      <c r="G15" s="401"/>
      <c r="H15" s="464"/>
      <c r="I15" s="466"/>
    </row>
    <row r="16" spans="1:11" ht="18" customHeight="1">
      <c r="A16" s="457"/>
      <c r="B16" s="458"/>
      <c r="C16" s="464"/>
      <c r="D16" s="458"/>
      <c r="E16" s="401"/>
      <c r="F16" s="401"/>
      <c r="G16" s="401"/>
      <c r="H16" s="464"/>
      <c r="I16" s="466"/>
    </row>
    <row r="17" spans="1:9" ht="18" customHeight="1">
      <c r="A17" s="457"/>
      <c r="B17" s="458"/>
      <c r="C17" s="464"/>
      <c r="D17" s="458"/>
      <c r="E17" s="401"/>
      <c r="F17" s="401"/>
      <c r="G17" s="401"/>
      <c r="H17" s="464"/>
      <c r="I17" s="466"/>
    </row>
    <row r="18" spans="1:9" ht="18" customHeight="1" thickBot="1">
      <c r="A18" s="473"/>
      <c r="B18" s="470"/>
      <c r="C18" s="467"/>
      <c r="D18" s="470"/>
      <c r="E18" s="402"/>
      <c r="F18" s="402"/>
      <c r="G18" s="402"/>
      <c r="H18" s="467"/>
      <c r="I18" s="469"/>
    </row>
    <row r="19" spans="1:9" ht="18" customHeight="1">
      <c r="A19" s="236"/>
      <c r="B19" s="236"/>
      <c r="C19" s="236"/>
      <c r="D19" s="236"/>
      <c r="E19" s="236"/>
      <c r="F19" s="236"/>
      <c r="G19" s="236"/>
      <c r="H19" s="236"/>
      <c r="I19" s="236"/>
    </row>
    <row r="20" spans="1:9" ht="18" customHeight="1">
      <c r="A20" s="400" t="s">
        <v>313</v>
      </c>
      <c r="B20" s="400"/>
      <c r="C20" s="400"/>
      <c r="D20" s="400"/>
      <c r="E20" s="400"/>
      <c r="F20" s="400"/>
      <c r="G20" s="400"/>
      <c r="H20" s="400"/>
      <c r="I20" s="400"/>
    </row>
    <row r="21" spans="1:9" ht="18" customHeight="1">
      <c r="A21" s="400" t="s">
        <v>314</v>
      </c>
      <c r="B21" s="400"/>
      <c r="C21" s="400"/>
      <c r="D21" s="400"/>
      <c r="E21" s="400"/>
      <c r="F21" s="400"/>
      <c r="G21" s="400"/>
      <c r="H21" s="400"/>
      <c r="I21" s="400"/>
    </row>
    <row r="22" spans="1:9" ht="18" customHeight="1">
      <c r="A22" s="472" t="s">
        <v>315</v>
      </c>
      <c r="B22" s="472"/>
      <c r="C22" s="472"/>
      <c r="D22" s="472"/>
      <c r="E22" s="472"/>
      <c r="F22" s="472"/>
      <c r="G22" s="472"/>
      <c r="H22" s="472"/>
      <c r="I22" s="472"/>
    </row>
    <row r="23" spans="1:9" ht="18" customHeight="1">
      <c r="A23" s="400" t="s">
        <v>316</v>
      </c>
      <c r="B23" s="400"/>
      <c r="C23" s="400"/>
      <c r="D23" s="400"/>
      <c r="E23" s="400"/>
      <c r="F23" s="400"/>
      <c r="G23" s="400"/>
      <c r="H23" s="400"/>
      <c r="I23" s="400"/>
    </row>
    <row r="24" spans="1:9" ht="18" customHeight="1">
      <c r="A24" s="472" t="s">
        <v>317</v>
      </c>
      <c r="B24" s="472"/>
      <c r="C24" s="472"/>
      <c r="D24" s="472"/>
      <c r="E24" s="472"/>
      <c r="F24" s="472"/>
      <c r="G24" s="472"/>
      <c r="H24" s="472"/>
      <c r="I24" s="472"/>
    </row>
    <row r="25" spans="1:9" ht="18" customHeight="1">
      <c r="A25" s="472" t="s">
        <v>318</v>
      </c>
      <c r="B25" s="472"/>
      <c r="C25" s="472"/>
      <c r="D25" s="400"/>
      <c r="E25" s="400"/>
      <c r="F25" s="400"/>
      <c r="G25" s="400"/>
      <c r="H25" s="400"/>
      <c r="I25" s="400"/>
    </row>
    <row r="26" spans="1:9" ht="18" customHeight="1">
      <c r="A26" s="472" t="s">
        <v>319</v>
      </c>
      <c r="B26" s="472"/>
      <c r="C26" s="472"/>
      <c r="D26" s="472"/>
      <c r="E26" s="472"/>
      <c r="F26" s="472"/>
      <c r="G26" s="472"/>
      <c r="H26" s="472"/>
      <c r="I26" s="472"/>
    </row>
    <row r="27" spans="1:9" ht="18" customHeight="1">
      <c r="A27" s="472" t="s">
        <v>320</v>
      </c>
      <c r="B27" s="472"/>
      <c r="C27" s="472"/>
      <c r="D27" s="472"/>
      <c r="E27" s="472"/>
      <c r="F27" s="472"/>
      <c r="G27" s="472"/>
      <c r="H27" s="472"/>
      <c r="I27" s="472"/>
    </row>
    <row r="28" spans="1:9" ht="18" customHeight="1">
      <c r="A28" s="472" t="s">
        <v>321</v>
      </c>
      <c r="B28" s="472"/>
      <c r="C28" s="472"/>
      <c r="D28" s="472"/>
      <c r="E28" s="472"/>
      <c r="F28" s="472"/>
      <c r="G28" s="472"/>
      <c r="H28" s="472"/>
      <c r="I28" s="472"/>
    </row>
    <row r="29" spans="1:9" ht="18" customHeight="1">
      <c r="A29" s="400" t="s">
        <v>322</v>
      </c>
      <c r="B29" s="400"/>
      <c r="C29" s="400"/>
      <c r="D29" s="400"/>
      <c r="E29" s="400"/>
      <c r="F29" s="400"/>
      <c r="G29" s="400"/>
      <c r="H29" s="400"/>
      <c r="I29" s="400"/>
    </row>
    <row r="30" spans="1:9" ht="18" customHeight="1">
      <c r="A30" s="400" t="s">
        <v>211</v>
      </c>
      <c r="B30" s="400"/>
      <c r="C30" s="400"/>
      <c r="D30" s="400"/>
      <c r="E30" s="400"/>
      <c r="F30" s="400"/>
      <c r="G30" s="400"/>
      <c r="H30" s="400"/>
      <c r="I30" s="400"/>
    </row>
    <row r="31" spans="1:9" ht="18" customHeight="1">
      <c r="A31" s="236"/>
      <c r="B31" s="236"/>
      <c r="C31" s="236"/>
      <c r="D31" s="236"/>
      <c r="E31" s="236"/>
      <c r="F31" s="236"/>
      <c r="G31" s="236"/>
      <c r="H31" s="236"/>
      <c r="I31" s="236"/>
    </row>
    <row r="32" spans="1:9" ht="18" customHeight="1">
      <c r="A32" s="398" t="s">
        <v>209</v>
      </c>
      <c r="B32" s="398"/>
      <c r="C32" s="398"/>
      <c r="D32" s="236"/>
      <c r="E32" s="236"/>
      <c r="F32" s="236"/>
      <c r="G32" s="236"/>
      <c r="H32" s="236"/>
      <c r="I32" s="236"/>
    </row>
    <row r="33" spans="1:9" ht="18" customHeight="1">
      <c r="A33" s="236"/>
      <c r="B33" s="236"/>
      <c r="C33" s="236"/>
      <c r="D33" s="236"/>
      <c r="E33" s="398" t="s">
        <v>389</v>
      </c>
      <c r="F33" s="398"/>
      <c r="G33" s="471"/>
      <c r="H33" s="471"/>
      <c r="I33" s="471"/>
    </row>
    <row r="34" spans="1:9" ht="18" customHeight="1">
      <c r="A34" s="236"/>
      <c r="B34" s="236"/>
      <c r="C34" s="236"/>
      <c r="D34" s="236"/>
      <c r="E34" s="398" t="s">
        <v>210</v>
      </c>
      <c r="F34" s="398"/>
      <c r="G34" s="398"/>
      <c r="H34" s="398"/>
      <c r="I34" s="398"/>
    </row>
    <row r="35" spans="1:9" ht="18" customHeight="1">
      <c r="A35" s="236"/>
      <c r="B35" s="236"/>
      <c r="C35" s="236"/>
      <c r="D35" s="236"/>
      <c r="E35" s="398" t="s">
        <v>403</v>
      </c>
      <c r="F35" s="398"/>
      <c r="G35" s="398"/>
      <c r="H35" s="398"/>
      <c r="I35" s="398"/>
    </row>
    <row r="36" spans="1:9" ht="18" customHeight="1">
      <c r="A36" s="236" t="str">
        <f>'①サーバー　要求仕様書'!G5</f>
        <v>株式会社〇〇〇〇</v>
      </c>
      <c r="B36" s="236"/>
      <c r="C36" s="236"/>
      <c r="D36" s="236"/>
      <c r="E36" s="236"/>
      <c r="F36" s="236"/>
      <c r="G36" s="236"/>
      <c r="H36" s="236"/>
      <c r="I36" s="236"/>
    </row>
    <row r="37" spans="1:9" ht="18" customHeight="1">
      <c r="A37" s="456" t="str">
        <f>'①サーバー　要求仕様書'!G6</f>
        <v>代表取締役 〇〇 〇〇</v>
      </c>
      <c r="B37" s="456"/>
      <c r="C37" s="456"/>
      <c r="D37" s="236" t="s">
        <v>402</v>
      </c>
      <c r="E37" s="236"/>
      <c r="F37" s="236"/>
      <c r="G37" s="236"/>
      <c r="H37" s="236"/>
      <c r="I37" s="236"/>
    </row>
    <row r="38" spans="1:9" ht="18" customHeight="1">
      <c r="A38" s="236"/>
      <c r="B38" s="236"/>
      <c r="C38" s="236"/>
      <c r="D38" s="236"/>
      <c r="E38" s="236"/>
      <c r="F38" s="236"/>
      <c r="G38" s="236"/>
      <c r="H38" s="236"/>
      <c r="I38" s="236"/>
    </row>
    <row r="39" spans="1:9" ht="18" customHeight="1">
      <c r="A39" s="236"/>
      <c r="B39" s="236"/>
      <c r="C39" s="236"/>
      <c r="D39" s="236"/>
      <c r="E39" s="236"/>
      <c r="F39" s="236"/>
      <c r="G39" s="236"/>
      <c r="H39" s="236"/>
      <c r="I39" s="236"/>
    </row>
  </sheetData>
  <mergeCells count="41">
    <mergeCell ref="I1:I3"/>
    <mergeCell ref="A1:H3"/>
    <mergeCell ref="H13:I13"/>
    <mergeCell ref="C16:D16"/>
    <mergeCell ref="C15:D15"/>
    <mergeCell ref="C14:D14"/>
    <mergeCell ref="A11:I11"/>
    <mergeCell ref="A13:B13"/>
    <mergeCell ref="C13:D13"/>
    <mergeCell ref="H15:I15"/>
    <mergeCell ref="H14:I14"/>
    <mergeCell ref="H16:I16"/>
    <mergeCell ref="A10:B10"/>
    <mergeCell ref="A9:B9"/>
    <mergeCell ref="A5:B5"/>
    <mergeCell ref="A6:B6"/>
    <mergeCell ref="H18:I18"/>
    <mergeCell ref="H17:I17"/>
    <mergeCell ref="G33:I33"/>
    <mergeCell ref="A27:I27"/>
    <mergeCell ref="A28:I28"/>
    <mergeCell ref="A22:I22"/>
    <mergeCell ref="A24:I24"/>
    <mergeCell ref="A25:C25"/>
    <mergeCell ref="A26:I26"/>
    <mergeCell ref="A18:B18"/>
    <mergeCell ref="A17:B17"/>
    <mergeCell ref="C5:I5"/>
    <mergeCell ref="C6:I6"/>
    <mergeCell ref="C7:I7"/>
    <mergeCell ref="C10:I10"/>
    <mergeCell ref="C9:I9"/>
    <mergeCell ref="C8:I8"/>
    <mergeCell ref="A37:C37"/>
    <mergeCell ref="A15:B15"/>
    <mergeCell ref="A8:B8"/>
    <mergeCell ref="A7:B7"/>
    <mergeCell ref="A16:B16"/>
    <mergeCell ref="A14:B14"/>
    <mergeCell ref="C18:D18"/>
    <mergeCell ref="C17:D17"/>
  </mergeCells>
  <phoneticPr fontId="1"/>
  <hyperlinks>
    <hyperlink ref="K3" location="サンプル一覧!A1" display="リンク一覧" xr:uid="{4D01AA4A-CFBA-4FF3-B21F-F6C9FED00E79}"/>
  </hyperlinks>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198744-FFCD-48EF-BCDF-C673BC7B391E}">
  <sheetPr>
    <pageSetUpPr fitToPage="1"/>
  </sheetPr>
  <dimension ref="A1:BL36"/>
  <sheetViews>
    <sheetView showGridLines="0" showRuler="0" view="pageBreakPreview" zoomScale="60" zoomScaleNormal="80" zoomScalePageLayoutView="70" workbookViewId="0">
      <pane ySplit="6" topLeftCell="A8" activePane="bottomLeft" state="frozen"/>
      <selection activeCell="J20" sqref="J20"/>
      <selection pane="bottomLeft" activeCell="R18" sqref="R18"/>
    </sheetView>
  </sheetViews>
  <sheetFormatPr defaultRowHeight="30" customHeight="1"/>
  <cols>
    <col min="1" max="1" width="3" style="261" customWidth="1"/>
    <col min="2" max="2" width="23.08203125" style="259" customWidth="1"/>
    <col min="3" max="3" width="35.6640625" style="259" customWidth="1"/>
    <col min="4" max="4" width="12.33203125" style="259" customWidth="1"/>
    <col min="5" max="5" width="11.9140625" style="262" customWidth="1"/>
    <col min="6" max="6" width="11.9140625" style="259" customWidth="1"/>
    <col min="7" max="7" width="3" style="259" customWidth="1"/>
    <col min="8" max="8" width="7" style="259" hidden="1" customWidth="1"/>
    <col min="9" max="64" width="2.83203125" style="259" customWidth="1"/>
    <col min="65" max="16384" width="8.6640625" style="259"/>
  </cols>
  <sheetData>
    <row r="1" spans="1:64" ht="30" customHeight="1">
      <c r="A1" s="255" t="s">
        <v>264</v>
      </c>
      <c r="B1" s="408" t="s">
        <v>265</v>
      </c>
      <c r="C1" s="409"/>
      <c r="D1" s="331" t="s">
        <v>308</v>
      </c>
      <c r="E1" s="257"/>
      <c r="F1" s="258"/>
      <c r="H1" s="256"/>
      <c r="I1" s="260" t="s">
        <v>266</v>
      </c>
    </row>
    <row r="2" spans="1:64" ht="30" customHeight="1">
      <c r="A2" s="261" t="s">
        <v>267</v>
      </c>
      <c r="B2" s="410" t="s">
        <v>268</v>
      </c>
      <c r="I2" s="263" t="s">
        <v>269</v>
      </c>
      <c r="AG2" s="331"/>
    </row>
    <row r="3" spans="1:64" ht="30" customHeight="1">
      <c r="A3" s="261" t="s">
        <v>270</v>
      </c>
      <c r="B3" s="411" t="s">
        <v>271</v>
      </c>
      <c r="C3" s="495" t="s">
        <v>272</v>
      </c>
      <c r="D3" s="496"/>
      <c r="E3" s="497">
        <f ca="1">TODAY()</f>
        <v>45887</v>
      </c>
      <c r="F3" s="497"/>
    </row>
    <row r="4" spans="1:64" ht="30" customHeight="1">
      <c r="A4" s="255" t="s">
        <v>273</v>
      </c>
      <c r="C4" s="495" t="s">
        <v>274</v>
      </c>
      <c r="D4" s="496"/>
      <c r="E4" s="264">
        <v>1</v>
      </c>
      <c r="I4" s="492">
        <f ca="1">I5</f>
        <v>45887</v>
      </c>
      <c r="J4" s="493"/>
      <c r="K4" s="493"/>
      <c r="L4" s="493"/>
      <c r="M4" s="493"/>
      <c r="N4" s="493"/>
      <c r="O4" s="494"/>
      <c r="P4" s="492">
        <f ca="1">P5</f>
        <v>45894</v>
      </c>
      <c r="Q4" s="493"/>
      <c r="R4" s="493"/>
      <c r="S4" s="493"/>
      <c r="T4" s="493"/>
      <c r="U4" s="493"/>
      <c r="V4" s="494"/>
      <c r="W4" s="492">
        <f ca="1">W5</f>
        <v>45901</v>
      </c>
      <c r="X4" s="493"/>
      <c r="Y4" s="493"/>
      <c r="Z4" s="493"/>
      <c r="AA4" s="493"/>
      <c r="AB4" s="493"/>
      <c r="AC4" s="494"/>
      <c r="AD4" s="492">
        <f ca="1">AD5</f>
        <v>45908</v>
      </c>
      <c r="AE4" s="493"/>
      <c r="AF4" s="493"/>
      <c r="AG4" s="493"/>
      <c r="AH4" s="493"/>
      <c r="AI4" s="493"/>
      <c r="AJ4" s="494"/>
      <c r="AK4" s="492">
        <f ca="1">AK5</f>
        <v>45915</v>
      </c>
      <c r="AL4" s="493"/>
      <c r="AM4" s="493"/>
      <c r="AN4" s="493"/>
      <c r="AO4" s="493"/>
      <c r="AP4" s="493"/>
      <c r="AQ4" s="494"/>
      <c r="AR4" s="492">
        <f ca="1">AR5</f>
        <v>45922</v>
      </c>
      <c r="AS4" s="493"/>
      <c r="AT4" s="493"/>
      <c r="AU4" s="493"/>
      <c r="AV4" s="493"/>
      <c r="AW4" s="493"/>
      <c r="AX4" s="494"/>
      <c r="AY4" s="492">
        <f ca="1">AY5</f>
        <v>45929</v>
      </c>
      <c r="AZ4" s="493"/>
      <c r="BA4" s="493"/>
      <c r="BB4" s="493"/>
      <c r="BC4" s="493"/>
      <c r="BD4" s="493"/>
      <c r="BE4" s="494"/>
      <c r="BF4" s="492">
        <f ca="1">BF5</f>
        <v>45936</v>
      </c>
      <c r="BG4" s="493"/>
      <c r="BH4" s="493"/>
      <c r="BI4" s="493"/>
      <c r="BJ4" s="493"/>
      <c r="BK4" s="493"/>
      <c r="BL4" s="494"/>
    </row>
    <row r="5" spans="1:64" ht="15" customHeight="1">
      <c r="A5" s="255" t="s">
        <v>275</v>
      </c>
      <c r="B5" s="265"/>
      <c r="C5" s="265"/>
      <c r="D5" s="265"/>
      <c r="E5" s="265"/>
      <c r="F5" s="265"/>
      <c r="G5" s="265"/>
      <c r="I5" s="266">
        <f ca="1">プロジェクトの開始-WEEKDAY(プロジェクトの開始,1)+2+7*(週表示-1)</f>
        <v>45887</v>
      </c>
      <c r="J5" s="267">
        <f ca="1">I5+1</f>
        <v>45888</v>
      </c>
      <c r="K5" s="267">
        <f t="shared" ref="K5:AX5" ca="1" si="0">J5+1</f>
        <v>45889</v>
      </c>
      <c r="L5" s="267">
        <f t="shared" ca="1" si="0"/>
        <v>45890</v>
      </c>
      <c r="M5" s="267">
        <f t="shared" ca="1" si="0"/>
        <v>45891</v>
      </c>
      <c r="N5" s="267">
        <f t="shared" ca="1" si="0"/>
        <v>45892</v>
      </c>
      <c r="O5" s="268">
        <f t="shared" ca="1" si="0"/>
        <v>45893</v>
      </c>
      <c r="P5" s="266">
        <f ca="1">O5+1</f>
        <v>45894</v>
      </c>
      <c r="Q5" s="267">
        <f ca="1">P5+1</f>
        <v>45895</v>
      </c>
      <c r="R5" s="267">
        <f t="shared" ca="1" si="0"/>
        <v>45896</v>
      </c>
      <c r="S5" s="267">
        <f t="shared" ca="1" si="0"/>
        <v>45897</v>
      </c>
      <c r="T5" s="267">
        <f t="shared" ca="1" si="0"/>
        <v>45898</v>
      </c>
      <c r="U5" s="267">
        <f t="shared" ca="1" si="0"/>
        <v>45899</v>
      </c>
      <c r="V5" s="268">
        <f t="shared" ca="1" si="0"/>
        <v>45900</v>
      </c>
      <c r="W5" s="266">
        <f ca="1">V5+1</f>
        <v>45901</v>
      </c>
      <c r="X5" s="267">
        <f ca="1">W5+1</f>
        <v>45902</v>
      </c>
      <c r="Y5" s="267">
        <f t="shared" ca="1" si="0"/>
        <v>45903</v>
      </c>
      <c r="Z5" s="267">
        <f t="shared" ca="1" si="0"/>
        <v>45904</v>
      </c>
      <c r="AA5" s="267">
        <f t="shared" ca="1" si="0"/>
        <v>45905</v>
      </c>
      <c r="AB5" s="267">
        <f t="shared" ca="1" si="0"/>
        <v>45906</v>
      </c>
      <c r="AC5" s="268">
        <f t="shared" ca="1" si="0"/>
        <v>45907</v>
      </c>
      <c r="AD5" s="266">
        <f ca="1">AC5+1</f>
        <v>45908</v>
      </c>
      <c r="AE5" s="267">
        <f ca="1">AD5+1</f>
        <v>45909</v>
      </c>
      <c r="AF5" s="267">
        <f t="shared" ca="1" si="0"/>
        <v>45910</v>
      </c>
      <c r="AG5" s="267">
        <f t="shared" ca="1" si="0"/>
        <v>45911</v>
      </c>
      <c r="AH5" s="267">
        <f t="shared" ca="1" si="0"/>
        <v>45912</v>
      </c>
      <c r="AI5" s="267">
        <f t="shared" ca="1" si="0"/>
        <v>45913</v>
      </c>
      <c r="AJ5" s="268">
        <f t="shared" ca="1" si="0"/>
        <v>45914</v>
      </c>
      <c r="AK5" s="266">
        <f ca="1">AJ5+1</f>
        <v>45915</v>
      </c>
      <c r="AL5" s="267">
        <f ca="1">AK5+1</f>
        <v>45916</v>
      </c>
      <c r="AM5" s="267">
        <f t="shared" ca="1" si="0"/>
        <v>45917</v>
      </c>
      <c r="AN5" s="267">
        <f t="shared" ca="1" si="0"/>
        <v>45918</v>
      </c>
      <c r="AO5" s="267">
        <f t="shared" ca="1" si="0"/>
        <v>45919</v>
      </c>
      <c r="AP5" s="267">
        <f t="shared" ca="1" si="0"/>
        <v>45920</v>
      </c>
      <c r="AQ5" s="268">
        <f t="shared" ca="1" si="0"/>
        <v>45921</v>
      </c>
      <c r="AR5" s="266">
        <f ca="1">AQ5+1</f>
        <v>45922</v>
      </c>
      <c r="AS5" s="267">
        <f ca="1">AR5+1</f>
        <v>45923</v>
      </c>
      <c r="AT5" s="267">
        <f t="shared" ca="1" si="0"/>
        <v>45924</v>
      </c>
      <c r="AU5" s="267">
        <f t="shared" ca="1" si="0"/>
        <v>45925</v>
      </c>
      <c r="AV5" s="267">
        <f t="shared" ca="1" si="0"/>
        <v>45926</v>
      </c>
      <c r="AW5" s="267">
        <f t="shared" ca="1" si="0"/>
        <v>45927</v>
      </c>
      <c r="AX5" s="268">
        <f t="shared" ca="1" si="0"/>
        <v>45928</v>
      </c>
      <c r="AY5" s="266">
        <f ca="1">AX5+1</f>
        <v>45929</v>
      </c>
      <c r="AZ5" s="267">
        <f ca="1">AY5+1</f>
        <v>45930</v>
      </c>
      <c r="BA5" s="267">
        <f t="shared" ref="BA5:BE5" ca="1" si="1">AZ5+1</f>
        <v>45931</v>
      </c>
      <c r="BB5" s="267">
        <f t="shared" ca="1" si="1"/>
        <v>45932</v>
      </c>
      <c r="BC5" s="267">
        <f t="shared" ca="1" si="1"/>
        <v>45933</v>
      </c>
      <c r="BD5" s="267">
        <f t="shared" ca="1" si="1"/>
        <v>45934</v>
      </c>
      <c r="BE5" s="268">
        <f t="shared" ca="1" si="1"/>
        <v>45935</v>
      </c>
      <c r="BF5" s="266">
        <f ca="1">BE5+1</f>
        <v>45936</v>
      </c>
      <c r="BG5" s="267">
        <f ca="1">BF5+1</f>
        <v>45937</v>
      </c>
      <c r="BH5" s="267">
        <f t="shared" ref="BH5:BL5" ca="1" si="2">BG5+1</f>
        <v>45938</v>
      </c>
      <c r="BI5" s="267">
        <f t="shared" ca="1" si="2"/>
        <v>45939</v>
      </c>
      <c r="BJ5" s="267">
        <f t="shared" ca="1" si="2"/>
        <v>45940</v>
      </c>
      <c r="BK5" s="267">
        <f t="shared" ca="1" si="2"/>
        <v>45941</v>
      </c>
      <c r="BL5" s="268">
        <f t="shared" ca="1" si="2"/>
        <v>45942</v>
      </c>
    </row>
    <row r="6" spans="1:64" ht="30" customHeight="1" thickBot="1">
      <c r="A6" s="255" t="s">
        <v>276</v>
      </c>
      <c r="B6" s="269" t="s">
        <v>277</v>
      </c>
      <c r="C6" s="270" t="s">
        <v>278</v>
      </c>
      <c r="D6" s="270" t="s">
        <v>279</v>
      </c>
      <c r="E6" s="270" t="s">
        <v>280</v>
      </c>
      <c r="F6" s="270" t="s">
        <v>281</v>
      </c>
      <c r="G6" s="270"/>
      <c r="H6" s="270" t="s">
        <v>282</v>
      </c>
      <c r="I6" s="271" t="str">
        <f t="shared" ref="I6:BL6" ca="1" si="3">LEFT(TEXT(I5,"aaa"),1)</f>
        <v>月</v>
      </c>
      <c r="J6" s="271" t="str">
        <f t="shared" ca="1" si="3"/>
        <v>火</v>
      </c>
      <c r="K6" s="271" t="str">
        <f t="shared" ca="1" si="3"/>
        <v>水</v>
      </c>
      <c r="L6" s="271" t="str">
        <f t="shared" ca="1" si="3"/>
        <v>木</v>
      </c>
      <c r="M6" s="271" t="str">
        <f t="shared" ca="1" si="3"/>
        <v>金</v>
      </c>
      <c r="N6" s="271" t="str">
        <f t="shared" ca="1" si="3"/>
        <v>土</v>
      </c>
      <c r="O6" s="271" t="str">
        <f t="shared" ca="1" si="3"/>
        <v>日</v>
      </c>
      <c r="P6" s="271" t="str">
        <f t="shared" ca="1" si="3"/>
        <v>月</v>
      </c>
      <c r="Q6" s="271" t="str">
        <f t="shared" ca="1" si="3"/>
        <v>火</v>
      </c>
      <c r="R6" s="271" t="str">
        <f t="shared" ca="1" si="3"/>
        <v>水</v>
      </c>
      <c r="S6" s="271" t="str">
        <f t="shared" ca="1" si="3"/>
        <v>木</v>
      </c>
      <c r="T6" s="271" t="str">
        <f t="shared" ca="1" si="3"/>
        <v>金</v>
      </c>
      <c r="U6" s="271" t="str">
        <f t="shared" ca="1" si="3"/>
        <v>土</v>
      </c>
      <c r="V6" s="271" t="str">
        <f t="shared" ca="1" si="3"/>
        <v>日</v>
      </c>
      <c r="W6" s="271" t="str">
        <f t="shared" ca="1" si="3"/>
        <v>月</v>
      </c>
      <c r="X6" s="271" t="str">
        <f t="shared" ca="1" si="3"/>
        <v>火</v>
      </c>
      <c r="Y6" s="271" t="str">
        <f t="shared" ca="1" si="3"/>
        <v>水</v>
      </c>
      <c r="Z6" s="271" t="str">
        <f t="shared" ca="1" si="3"/>
        <v>木</v>
      </c>
      <c r="AA6" s="271" t="str">
        <f t="shared" ca="1" si="3"/>
        <v>金</v>
      </c>
      <c r="AB6" s="271" t="str">
        <f t="shared" ca="1" si="3"/>
        <v>土</v>
      </c>
      <c r="AC6" s="271" t="str">
        <f t="shared" ca="1" si="3"/>
        <v>日</v>
      </c>
      <c r="AD6" s="271" t="str">
        <f t="shared" ca="1" si="3"/>
        <v>月</v>
      </c>
      <c r="AE6" s="271" t="str">
        <f t="shared" ca="1" si="3"/>
        <v>火</v>
      </c>
      <c r="AF6" s="271" t="str">
        <f t="shared" ca="1" si="3"/>
        <v>水</v>
      </c>
      <c r="AG6" s="271" t="str">
        <f t="shared" ca="1" si="3"/>
        <v>木</v>
      </c>
      <c r="AH6" s="271" t="str">
        <f t="shared" ca="1" si="3"/>
        <v>金</v>
      </c>
      <c r="AI6" s="271" t="str">
        <f t="shared" ca="1" si="3"/>
        <v>土</v>
      </c>
      <c r="AJ6" s="271" t="str">
        <f t="shared" ca="1" si="3"/>
        <v>日</v>
      </c>
      <c r="AK6" s="271" t="str">
        <f t="shared" ca="1" si="3"/>
        <v>月</v>
      </c>
      <c r="AL6" s="271" t="str">
        <f t="shared" ca="1" si="3"/>
        <v>火</v>
      </c>
      <c r="AM6" s="271" t="str">
        <f t="shared" ca="1" si="3"/>
        <v>水</v>
      </c>
      <c r="AN6" s="271" t="str">
        <f t="shared" ca="1" si="3"/>
        <v>木</v>
      </c>
      <c r="AO6" s="271" t="str">
        <f t="shared" ca="1" si="3"/>
        <v>金</v>
      </c>
      <c r="AP6" s="271" t="str">
        <f t="shared" ca="1" si="3"/>
        <v>土</v>
      </c>
      <c r="AQ6" s="271" t="str">
        <f t="shared" ca="1" si="3"/>
        <v>日</v>
      </c>
      <c r="AR6" s="271" t="str">
        <f t="shared" ca="1" si="3"/>
        <v>月</v>
      </c>
      <c r="AS6" s="271" t="str">
        <f t="shared" ca="1" si="3"/>
        <v>火</v>
      </c>
      <c r="AT6" s="271" t="str">
        <f t="shared" ca="1" si="3"/>
        <v>水</v>
      </c>
      <c r="AU6" s="271" t="str">
        <f t="shared" ca="1" si="3"/>
        <v>木</v>
      </c>
      <c r="AV6" s="271" t="str">
        <f t="shared" ca="1" si="3"/>
        <v>金</v>
      </c>
      <c r="AW6" s="271" t="str">
        <f t="shared" ca="1" si="3"/>
        <v>土</v>
      </c>
      <c r="AX6" s="271" t="str">
        <f t="shared" ca="1" si="3"/>
        <v>日</v>
      </c>
      <c r="AY6" s="271" t="str">
        <f t="shared" ca="1" si="3"/>
        <v>月</v>
      </c>
      <c r="AZ6" s="271" t="str">
        <f t="shared" ca="1" si="3"/>
        <v>火</v>
      </c>
      <c r="BA6" s="271" t="str">
        <f t="shared" ca="1" si="3"/>
        <v>水</v>
      </c>
      <c r="BB6" s="271" t="str">
        <f t="shared" ca="1" si="3"/>
        <v>木</v>
      </c>
      <c r="BC6" s="271" t="str">
        <f t="shared" ca="1" si="3"/>
        <v>金</v>
      </c>
      <c r="BD6" s="271" t="str">
        <f t="shared" ca="1" si="3"/>
        <v>土</v>
      </c>
      <c r="BE6" s="271" t="str">
        <f t="shared" ca="1" si="3"/>
        <v>日</v>
      </c>
      <c r="BF6" s="271" t="str">
        <f t="shared" ca="1" si="3"/>
        <v>月</v>
      </c>
      <c r="BG6" s="271" t="str">
        <f t="shared" ca="1" si="3"/>
        <v>火</v>
      </c>
      <c r="BH6" s="271" t="str">
        <f t="shared" ca="1" si="3"/>
        <v>水</v>
      </c>
      <c r="BI6" s="271" t="str">
        <f t="shared" ca="1" si="3"/>
        <v>木</v>
      </c>
      <c r="BJ6" s="271" t="str">
        <f t="shared" ca="1" si="3"/>
        <v>金</v>
      </c>
      <c r="BK6" s="271" t="str">
        <f t="shared" ca="1" si="3"/>
        <v>土</v>
      </c>
      <c r="BL6" s="271" t="str">
        <f t="shared" ca="1" si="3"/>
        <v>日</v>
      </c>
    </row>
    <row r="7" spans="1:64" ht="30" hidden="1" customHeight="1" thickBot="1">
      <c r="A7" s="261" t="s">
        <v>283</v>
      </c>
      <c r="C7" s="272"/>
      <c r="E7" s="259"/>
      <c r="H7" s="259" t="str">
        <f>IF(OR(ISBLANK(タスク_開始),ISBLANK(タスク_終了)),"",タスク_終了-タスク_開始+1)</f>
        <v/>
      </c>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c r="AW7" s="273"/>
      <c r="AX7" s="273"/>
      <c r="AY7" s="273"/>
      <c r="AZ7" s="273"/>
      <c r="BA7" s="273"/>
      <c r="BB7" s="273"/>
      <c r="BC7" s="273"/>
      <c r="BD7" s="273"/>
      <c r="BE7" s="273"/>
      <c r="BF7" s="273"/>
      <c r="BG7" s="273"/>
      <c r="BH7" s="273"/>
      <c r="BI7" s="273"/>
      <c r="BJ7" s="273"/>
      <c r="BK7" s="273"/>
      <c r="BL7" s="273"/>
    </row>
    <row r="8" spans="1:64" s="280" customFormat="1" ht="30" customHeight="1" thickBot="1">
      <c r="A8" s="255" t="s">
        <v>284</v>
      </c>
      <c r="B8" s="274" t="s">
        <v>285</v>
      </c>
      <c r="C8" s="275"/>
      <c r="D8" s="276"/>
      <c r="E8" s="277"/>
      <c r="F8" s="278"/>
      <c r="G8" s="279"/>
      <c r="H8" s="279" t="str">
        <f t="shared" ref="H8:H33" si="4">IF(OR(ISBLANK(タスク_開始),ISBLANK(タスク_終了)),"",タスク_終了-タスク_開始+1)</f>
        <v/>
      </c>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c r="AW8" s="273"/>
      <c r="AX8" s="273"/>
      <c r="AY8" s="273"/>
      <c r="AZ8" s="273"/>
      <c r="BA8" s="273"/>
      <c r="BB8" s="273"/>
      <c r="BC8" s="273"/>
      <c r="BD8" s="273"/>
      <c r="BE8" s="273"/>
      <c r="BF8" s="273"/>
      <c r="BG8" s="273"/>
      <c r="BH8" s="273"/>
      <c r="BI8" s="273"/>
      <c r="BJ8" s="273"/>
      <c r="BK8" s="273"/>
      <c r="BL8" s="273"/>
    </row>
    <row r="9" spans="1:64" s="280" customFormat="1" ht="30" customHeight="1" thickBot="1">
      <c r="A9" s="255" t="s">
        <v>286</v>
      </c>
      <c r="B9" s="281" t="s">
        <v>287</v>
      </c>
      <c r="C9" s="282" t="s">
        <v>288</v>
      </c>
      <c r="D9" s="283">
        <v>0.5</v>
      </c>
      <c r="E9" s="284">
        <f ca="1">プロジェクトの開始</f>
        <v>45887</v>
      </c>
      <c r="F9" s="284">
        <f ca="1">E9+3</f>
        <v>45890</v>
      </c>
      <c r="G9" s="279"/>
      <c r="H9" s="279">
        <f t="shared" ca="1" si="4"/>
        <v>4</v>
      </c>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273"/>
      <c r="AT9" s="273"/>
      <c r="AU9" s="273"/>
      <c r="AV9" s="273"/>
      <c r="AW9" s="273"/>
      <c r="AX9" s="273"/>
      <c r="AY9" s="273"/>
      <c r="AZ9" s="273"/>
      <c r="BA9" s="273"/>
      <c r="BB9" s="273"/>
      <c r="BC9" s="273"/>
      <c r="BD9" s="273"/>
      <c r="BE9" s="273"/>
      <c r="BF9" s="273"/>
      <c r="BG9" s="273"/>
      <c r="BH9" s="273"/>
      <c r="BI9" s="273"/>
      <c r="BJ9" s="273"/>
      <c r="BK9" s="273"/>
      <c r="BL9" s="273"/>
    </row>
    <row r="10" spans="1:64" s="280" customFormat="1" ht="30" customHeight="1" thickBot="1">
      <c r="A10" s="255" t="s">
        <v>289</v>
      </c>
      <c r="B10" s="281" t="s">
        <v>290</v>
      </c>
      <c r="C10" s="282"/>
      <c r="D10" s="283">
        <v>0.6</v>
      </c>
      <c r="E10" s="284">
        <f ca="1">F9</f>
        <v>45890</v>
      </c>
      <c r="F10" s="284">
        <f ca="1">E10+2</f>
        <v>45892</v>
      </c>
      <c r="G10" s="279"/>
      <c r="H10" s="279">
        <f t="shared" ca="1" si="4"/>
        <v>3</v>
      </c>
      <c r="I10" s="273"/>
      <c r="J10" s="273"/>
      <c r="K10" s="273"/>
      <c r="L10" s="273"/>
      <c r="M10" s="273"/>
      <c r="N10" s="273"/>
      <c r="O10" s="273"/>
      <c r="P10" s="273"/>
      <c r="Q10" s="273"/>
      <c r="R10" s="273"/>
      <c r="S10" s="273"/>
      <c r="T10" s="273"/>
      <c r="U10" s="285"/>
      <c r="V10" s="285"/>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c r="AS10" s="273"/>
      <c r="AT10" s="273"/>
      <c r="AU10" s="273"/>
      <c r="AV10" s="273"/>
      <c r="AW10" s="273"/>
      <c r="AX10" s="273"/>
      <c r="AY10" s="273"/>
      <c r="AZ10" s="273"/>
      <c r="BA10" s="273"/>
      <c r="BB10" s="273"/>
      <c r="BC10" s="273"/>
      <c r="BD10" s="273"/>
      <c r="BE10" s="273"/>
      <c r="BF10" s="273"/>
      <c r="BG10" s="273"/>
      <c r="BH10" s="273"/>
      <c r="BI10" s="273"/>
      <c r="BJ10" s="273"/>
      <c r="BK10" s="273"/>
      <c r="BL10" s="273"/>
    </row>
    <row r="11" spans="1:64" s="280" customFormat="1" ht="30" customHeight="1" thickBot="1">
      <c r="A11" s="261"/>
      <c r="B11" s="281" t="s">
        <v>291</v>
      </c>
      <c r="C11" s="282"/>
      <c r="D11" s="283">
        <v>0.5</v>
      </c>
      <c r="E11" s="284">
        <f ca="1">F10</f>
        <v>45892</v>
      </c>
      <c r="F11" s="284">
        <f ca="1">E11+4</f>
        <v>45896</v>
      </c>
      <c r="G11" s="279"/>
      <c r="H11" s="279">
        <f t="shared" ca="1" si="4"/>
        <v>5</v>
      </c>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c r="AP11" s="273"/>
      <c r="AQ11" s="273"/>
      <c r="AR11" s="273"/>
      <c r="AS11" s="273"/>
      <c r="AT11" s="273"/>
      <c r="AU11" s="273"/>
      <c r="AV11" s="273"/>
      <c r="AW11" s="273"/>
      <c r="AX11" s="273"/>
      <c r="AY11" s="273"/>
      <c r="AZ11" s="273"/>
      <c r="BA11" s="273"/>
      <c r="BB11" s="273"/>
      <c r="BC11" s="273"/>
      <c r="BD11" s="273"/>
      <c r="BE11" s="273"/>
      <c r="BF11" s="273"/>
      <c r="BG11" s="273"/>
      <c r="BH11" s="273"/>
      <c r="BI11" s="273"/>
      <c r="BJ11" s="273"/>
      <c r="BK11" s="273"/>
      <c r="BL11" s="273"/>
    </row>
    <row r="12" spans="1:64" s="280" customFormat="1" ht="30" customHeight="1" thickBot="1">
      <c r="A12" s="261"/>
      <c r="B12" s="281" t="s">
        <v>292</v>
      </c>
      <c r="C12" s="282"/>
      <c r="D12" s="283">
        <v>0.25</v>
      </c>
      <c r="E12" s="284">
        <f ca="1">F11</f>
        <v>45896</v>
      </c>
      <c r="F12" s="284">
        <f ca="1">E12+5</f>
        <v>45901</v>
      </c>
      <c r="G12" s="279"/>
      <c r="H12" s="279">
        <f t="shared" ca="1" si="4"/>
        <v>6</v>
      </c>
      <c r="I12" s="273"/>
      <c r="J12" s="273"/>
      <c r="K12" s="273"/>
      <c r="L12" s="273"/>
      <c r="M12" s="273"/>
      <c r="N12" s="273"/>
      <c r="O12" s="273"/>
      <c r="P12" s="273"/>
      <c r="Q12" s="273"/>
      <c r="R12" s="273"/>
      <c r="S12" s="273"/>
      <c r="T12" s="273"/>
      <c r="U12" s="273"/>
      <c r="V12" s="273"/>
      <c r="W12" s="273"/>
      <c r="X12" s="273"/>
      <c r="Y12" s="285"/>
      <c r="Z12" s="273"/>
      <c r="AA12" s="273"/>
      <c r="AB12" s="273"/>
      <c r="AC12" s="273"/>
      <c r="AD12" s="273"/>
      <c r="AE12" s="273"/>
      <c r="AF12" s="273"/>
      <c r="AG12" s="273"/>
      <c r="AH12" s="273"/>
      <c r="AI12" s="273"/>
      <c r="AJ12" s="273"/>
      <c r="AK12" s="273"/>
      <c r="AL12" s="273"/>
      <c r="AM12" s="273"/>
      <c r="AN12" s="273"/>
      <c r="AO12" s="273"/>
      <c r="AP12" s="273"/>
      <c r="AQ12" s="273"/>
      <c r="AR12" s="273"/>
      <c r="AS12" s="273"/>
      <c r="AT12" s="273"/>
      <c r="AU12" s="273"/>
      <c r="AV12" s="273"/>
      <c r="AW12" s="273"/>
      <c r="AX12" s="273"/>
      <c r="AY12" s="273"/>
      <c r="AZ12" s="273"/>
      <c r="BA12" s="273"/>
      <c r="BB12" s="273"/>
      <c r="BC12" s="273"/>
      <c r="BD12" s="273"/>
      <c r="BE12" s="273"/>
      <c r="BF12" s="273"/>
      <c r="BG12" s="273"/>
      <c r="BH12" s="273"/>
      <c r="BI12" s="273"/>
      <c r="BJ12" s="273"/>
      <c r="BK12" s="273"/>
      <c r="BL12" s="273"/>
    </row>
    <row r="13" spans="1:64" s="280" customFormat="1" ht="30" customHeight="1" thickBot="1">
      <c r="A13" s="261"/>
      <c r="B13" s="281" t="s">
        <v>293</v>
      </c>
      <c r="C13" s="282"/>
      <c r="D13" s="283"/>
      <c r="E13" s="284">
        <f ca="1">E10+1</f>
        <v>45891</v>
      </c>
      <c r="F13" s="284">
        <f ca="1">E13+2</f>
        <v>45893</v>
      </c>
      <c r="G13" s="279"/>
      <c r="H13" s="279">
        <f t="shared" ca="1" si="4"/>
        <v>3</v>
      </c>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c r="BG13" s="273"/>
      <c r="BH13" s="273"/>
      <c r="BI13" s="273"/>
      <c r="BJ13" s="273"/>
      <c r="BK13" s="273"/>
      <c r="BL13" s="273"/>
    </row>
    <row r="14" spans="1:64" s="280" customFormat="1" ht="30" customHeight="1" thickBot="1">
      <c r="A14" s="255" t="s">
        <v>294</v>
      </c>
      <c r="B14" s="286" t="s">
        <v>295</v>
      </c>
      <c r="C14" s="287"/>
      <c r="D14" s="288"/>
      <c r="E14" s="289"/>
      <c r="F14" s="290"/>
      <c r="G14" s="279"/>
      <c r="H14" s="279" t="str">
        <f t="shared" si="4"/>
        <v/>
      </c>
      <c r="I14" s="273"/>
      <c r="J14" s="273"/>
      <c r="K14" s="273"/>
      <c r="L14" s="273"/>
      <c r="M14" s="273"/>
      <c r="N14" s="273"/>
      <c r="O14" s="273"/>
      <c r="P14" s="273"/>
      <c r="Q14" s="273"/>
      <c r="R14" s="273"/>
      <c r="S14" s="273"/>
      <c r="T14" s="273"/>
      <c r="U14" s="273"/>
      <c r="V14" s="273"/>
      <c r="W14" s="273"/>
      <c r="X14" s="273"/>
      <c r="Y14" s="273"/>
      <c r="Z14" s="273"/>
      <c r="AA14" s="273"/>
      <c r="AB14" s="273"/>
      <c r="AC14" s="273"/>
      <c r="AD14" s="273"/>
      <c r="AE14" s="273"/>
      <c r="AF14" s="273"/>
      <c r="AG14" s="273"/>
      <c r="AH14" s="273"/>
      <c r="AI14" s="273"/>
      <c r="AJ14" s="273"/>
      <c r="AK14" s="273"/>
      <c r="AL14" s="273"/>
      <c r="AM14" s="273"/>
      <c r="AN14" s="273"/>
      <c r="AO14" s="273"/>
      <c r="AP14" s="273"/>
      <c r="AQ14" s="273"/>
      <c r="AR14" s="273"/>
      <c r="AS14" s="273"/>
      <c r="AT14" s="273"/>
      <c r="AU14" s="273"/>
      <c r="AV14" s="273"/>
      <c r="AW14" s="273"/>
      <c r="AX14" s="273"/>
      <c r="AY14" s="273"/>
      <c r="AZ14" s="273"/>
      <c r="BA14" s="273"/>
      <c r="BB14" s="273"/>
      <c r="BC14" s="273"/>
      <c r="BD14" s="273"/>
      <c r="BE14" s="273"/>
      <c r="BF14" s="273"/>
      <c r="BG14" s="273"/>
      <c r="BH14" s="273"/>
      <c r="BI14" s="273"/>
      <c r="BJ14" s="273"/>
      <c r="BK14" s="273"/>
      <c r="BL14" s="273"/>
    </row>
    <row r="15" spans="1:64" s="280" customFormat="1" ht="30" customHeight="1" thickBot="1">
      <c r="A15" s="255"/>
      <c r="B15" s="291" t="s">
        <v>287</v>
      </c>
      <c r="C15" s="292"/>
      <c r="D15" s="293">
        <v>0.5</v>
      </c>
      <c r="E15" s="294">
        <f ca="1">E13+1</f>
        <v>45892</v>
      </c>
      <c r="F15" s="294">
        <f ca="1">E15+4</f>
        <v>45896</v>
      </c>
      <c r="G15" s="279"/>
      <c r="H15" s="279">
        <f t="shared" ca="1" si="4"/>
        <v>5</v>
      </c>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273"/>
      <c r="AT15" s="273"/>
      <c r="AU15" s="273"/>
      <c r="AV15" s="273"/>
      <c r="AW15" s="273"/>
      <c r="AX15" s="273"/>
      <c r="AY15" s="273"/>
      <c r="AZ15" s="273"/>
      <c r="BA15" s="273"/>
      <c r="BB15" s="273"/>
      <c r="BC15" s="273"/>
      <c r="BD15" s="273"/>
      <c r="BE15" s="273"/>
      <c r="BF15" s="273"/>
      <c r="BG15" s="273"/>
      <c r="BH15" s="273"/>
      <c r="BI15" s="273"/>
      <c r="BJ15" s="273"/>
      <c r="BK15" s="273"/>
      <c r="BL15" s="273"/>
    </row>
    <row r="16" spans="1:64" s="280" customFormat="1" ht="30" customHeight="1" thickBot="1">
      <c r="A16" s="261"/>
      <c r="B16" s="291" t="s">
        <v>290</v>
      </c>
      <c r="C16" s="292"/>
      <c r="D16" s="293">
        <v>0.5</v>
      </c>
      <c r="E16" s="294">
        <f ca="1">E15+2</f>
        <v>45894</v>
      </c>
      <c r="F16" s="294">
        <f ca="1">E16+5</f>
        <v>45899</v>
      </c>
      <c r="G16" s="279"/>
      <c r="H16" s="279">
        <f t="shared" ca="1" si="4"/>
        <v>6</v>
      </c>
      <c r="I16" s="273"/>
      <c r="J16" s="273"/>
      <c r="K16" s="273"/>
      <c r="L16" s="273"/>
      <c r="M16" s="273"/>
      <c r="N16" s="273"/>
      <c r="O16" s="273"/>
      <c r="P16" s="273"/>
      <c r="Q16" s="273"/>
      <c r="R16" s="273"/>
      <c r="S16" s="273"/>
      <c r="T16" s="273"/>
      <c r="U16" s="285"/>
      <c r="V16" s="285"/>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c r="AS16" s="273"/>
      <c r="AT16" s="273"/>
      <c r="AU16" s="273"/>
      <c r="AV16" s="273"/>
      <c r="AW16" s="273"/>
      <c r="AX16" s="273"/>
      <c r="AY16" s="273"/>
      <c r="AZ16" s="273"/>
      <c r="BA16" s="273"/>
      <c r="BB16" s="273"/>
      <c r="BC16" s="273"/>
      <c r="BD16" s="273"/>
      <c r="BE16" s="273"/>
      <c r="BF16" s="273"/>
      <c r="BG16" s="273"/>
      <c r="BH16" s="273"/>
      <c r="BI16" s="273"/>
      <c r="BJ16" s="273"/>
      <c r="BK16" s="273"/>
      <c r="BL16" s="273"/>
    </row>
    <row r="17" spans="1:64" s="280" customFormat="1" ht="30" customHeight="1" thickBot="1">
      <c r="A17" s="261"/>
      <c r="B17" s="291" t="s">
        <v>291</v>
      </c>
      <c r="C17" s="292"/>
      <c r="D17" s="293"/>
      <c r="E17" s="294">
        <f ca="1">F16</f>
        <v>45899</v>
      </c>
      <c r="F17" s="294">
        <f ca="1">E17+3</f>
        <v>45902</v>
      </c>
      <c r="G17" s="279"/>
      <c r="H17" s="279">
        <f t="shared" ca="1" si="4"/>
        <v>4</v>
      </c>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c r="AW17" s="273"/>
      <c r="AX17" s="273"/>
      <c r="AY17" s="273"/>
      <c r="AZ17" s="273"/>
      <c r="BA17" s="273"/>
      <c r="BB17" s="273"/>
      <c r="BC17" s="273"/>
      <c r="BD17" s="273"/>
      <c r="BE17" s="273"/>
      <c r="BF17" s="273"/>
      <c r="BG17" s="273"/>
      <c r="BH17" s="273"/>
      <c r="BI17" s="273"/>
      <c r="BJ17" s="273"/>
      <c r="BK17" s="273"/>
      <c r="BL17" s="273"/>
    </row>
    <row r="18" spans="1:64" s="280" customFormat="1" ht="30" customHeight="1" thickBot="1">
      <c r="A18" s="261"/>
      <c r="B18" s="291" t="s">
        <v>292</v>
      </c>
      <c r="C18" s="292"/>
      <c r="D18" s="293"/>
      <c r="E18" s="294">
        <f ca="1">E17</f>
        <v>45899</v>
      </c>
      <c r="F18" s="294">
        <f ca="1">E18+2</f>
        <v>45901</v>
      </c>
      <c r="G18" s="279"/>
      <c r="H18" s="279">
        <f t="shared" ca="1" si="4"/>
        <v>3</v>
      </c>
      <c r="I18" s="273"/>
      <c r="J18" s="273"/>
      <c r="K18" s="273"/>
      <c r="L18" s="273"/>
      <c r="M18" s="273"/>
      <c r="N18" s="273"/>
      <c r="O18" s="273"/>
      <c r="P18" s="273"/>
      <c r="Q18" s="273"/>
      <c r="R18" s="273"/>
      <c r="S18" s="273"/>
      <c r="T18" s="273"/>
      <c r="U18" s="273"/>
      <c r="V18" s="273"/>
      <c r="W18" s="273"/>
      <c r="X18" s="273"/>
      <c r="Y18" s="285"/>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c r="AW18" s="273"/>
      <c r="AX18" s="273"/>
      <c r="AY18" s="273"/>
      <c r="AZ18" s="273"/>
      <c r="BA18" s="273"/>
      <c r="BB18" s="273"/>
      <c r="BC18" s="273"/>
      <c r="BD18" s="273"/>
      <c r="BE18" s="273"/>
      <c r="BF18" s="273"/>
      <c r="BG18" s="273"/>
      <c r="BH18" s="273"/>
      <c r="BI18" s="273"/>
      <c r="BJ18" s="273"/>
      <c r="BK18" s="273"/>
      <c r="BL18" s="273"/>
    </row>
    <row r="19" spans="1:64" s="280" customFormat="1" ht="30" customHeight="1" thickBot="1">
      <c r="A19" s="261"/>
      <c r="B19" s="291" t="s">
        <v>293</v>
      </c>
      <c r="C19" s="292"/>
      <c r="D19" s="293"/>
      <c r="E19" s="294">
        <f ca="1">E18</f>
        <v>45899</v>
      </c>
      <c r="F19" s="294">
        <f ca="1">E19+3</f>
        <v>45902</v>
      </c>
      <c r="G19" s="279"/>
      <c r="H19" s="279">
        <f t="shared" ca="1" si="4"/>
        <v>4</v>
      </c>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c r="AW19" s="273"/>
      <c r="AX19" s="273"/>
      <c r="AY19" s="273"/>
      <c r="AZ19" s="273"/>
      <c r="BA19" s="273"/>
      <c r="BB19" s="273"/>
      <c r="BC19" s="273"/>
      <c r="BD19" s="273"/>
      <c r="BE19" s="273"/>
      <c r="BF19" s="273"/>
      <c r="BG19" s="273"/>
      <c r="BH19" s="273"/>
      <c r="BI19" s="273"/>
      <c r="BJ19" s="273"/>
      <c r="BK19" s="273"/>
      <c r="BL19" s="273"/>
    </row>
    <row r="20" spans="1:64" s="280" customFormat="1" ht="30" customHeight="1" thickBot="1">
      <c r="A20" s="261" t="s">
        <v>296</v>
      </c>
      <c r="B20" s="295" t="s">
        <v>297</v>
      </c>
      <c r="C20" s="296"/>
      <c r="D20" s="297"/>
      <c r="E20" s="298"/>
      <c r="F20" s="299"/>
      <c r="G20" s="279"/>
      <c r="H20" s="279" t="str">
        <f t="shared" si="4"/>
        <v/>
      </c>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c r="AW20" s="273"/>
      <c r="AX20" s="273"/>
      <c r="AY20" s="273"/>
      <c r="AZ20" s="273"/>
      <c r="BA20" s="273"/>
      <c r="BB20" s="273"/>
      <c r="BC20" s="273"/>
      <c r="BD20" s="273"/>
      <c r="BE20" s="273"/>
      <c r="BF20" s="273"/>
      <c r="BG20" s="273"/>
      <c r="BH20" s="273"/>
      <c r="BI20" s="273"/>
      <c r="BJ20" s="273"/>
      <c r="BK20" s="273"/>
      <c r="BL20" s="273"/>
    </row>
    <row r="21" spans="1:64" s="280" customFormat="1" ht="30" customHeight="1" thickBot="1">
      <c r="A21" s="261"/>
      <c r="B21" s="300" t="s">
        <v>287</v>
      </c>
      <c r="C21" s="301"/>
      <c r="D21" s="302"/>
      <c r="E21" s="303">
        <f ca="1">E9+15</f>
        <v>45902</v>
      </c>
      <c r="F21" s="303">
        <f ca="1">E21+5</f>
        <v>45907</v>
      </c>
      <c r="G21" s="279"/>
      <c r="H21" s="279">
        <f t="shared" ca="1" si="4"/>
        <v>6</v>
      </c>
      <c r="I21" s="273"/>
      <c r="J21" s="273"/>
      <c r="K21" s="273"/>
      <c r="L21" s="273"/>
      <c r="M21" s="273"/>
      <c r="N21" s="273"/>
      <c r="O21" s="273"/>
      <c r="P21" s="273"/>
      <c r="Q21" s="273"/>
      <c r="R21" s="273"/>
      <c r="S21" s="273"/>
      <c r="T21" s="273"/>
      <c r="U21" s="273"/>
      <c r="V21" s="273"/>
      <c r="W21" s="273"/>
      <c r="X21" s="273"/>
      <c r="Y21" s="273"/>
      <c r="Z21" s="273"/>
      <c r="AA21" s="273"/>
      <c r="AB21" s="273"/>
      <c r="AC21" s="273"/>
      <c r="AD21" s="273"/>
      <c r="AE21" s="273"/>
      <c r="AF21" s="273"/>
      <c r="AG21" s="273"/>
      <c r="AH21" s="273"/>
      <c r="AI21" s="273"/>
      <c r="AJ21" s="273"/>
      <c r="AK21" s="273"/>
      <c r="AL21" s="273"/>
      <c r="AM21" s="273"/>
      <c r="AN21" s="273"/>
      <c r="AO21" s="273"/>
      <c r="AP21" s="273"/>
      <c r="AQ21" s="273"/>
      <c r="AR21" s="273"/>
      <c r="AS21" s="273"/>
      <c r="AT21" s="273"/>
      <c r="AU21" s="273"/>
      <c r="AV21" s="273"/>
      <c r="AW21" s="273"/>
      <c r="AX21" s="273"/>
      <c r="AY21" s="273"/>
      <c r="AZ21" s="273"/>
      <c r="BA21" s="273"/>
      <c r="BB21" s="273"/>
      <c r="BC21" s="273"/>
      <c r="BD21" s="273"/>
      <c r="BE21" s="273"/>
      <c r="BF21" s="273"/>
      <c r="BG21" s="273"/>
      <c r="BH21" s="273"/>
      <c r="BI21" s="273"/>
      <c r="BJ21" s="273"/>
      <c r="BK21" s="273"/>
      <c r="BL21" s="273"/>
    </row>
    <row r="22" spans="1:64" s="280" customFormat="1" ht="30" customHeight="1" thickBot="1">
      <c r="A22" s="261"/>
      <c r="B22" s="300" t="s">
        <v>290</v>
      </c>
      <c r="C22" s="301"/>
      <c r="D22" s="302"/>
      <c r="E22" s="303">
        <f ca="1">F21+1</f>
        <v>45908</v>
      </c>
      <c r="F22" s="303">
        <f ca="1">E22+4</f>
        <v>45912</v>
      </c>
      <c r="G22" s="279"/>
      <c r="H22" s="279">
        <f t="shared" ca="1" si="4"/>
        <v>5</v>
      </c>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3"/>
      <c r="AI22" s="273"/>
      <c r="AJ22" s="273"/>
      <c r="AK22" s="273"/>
      <c r="AL22" s="273"/>
      <c r="AM22" s="273"/>
      <c r="AN22" s="273"/>
      <c r="AO22" s="273"/>
      <c r="AP22" s="273"/>
      <c r="AQ22" s="273"/>
      <c r="AR22" s="273"/>
      <c r="AS22" s="273"/>
      <c r="AT22" s="273"/>
      <c r="AU22" s="273"/>
      <c r="AV22" s="273"/>
      <c r="AW22" s="273"/>
      <c r="AX22" s="273"/>
      <c r="AY22" s="273"/>
      <c r="AZ22" s="273"/>
      <c r="BA22" s="273"/>
      <c r="BB22" s="273"/>
      <c r="BC22" s="273"/>
      <c r="BD22" s="273"/>
      <c r="BE22" s="273"/>
      <c r="BF22" s="273"/>
      <c r="BG22" s="273"/>
      <c r="BH22" s="273"/>
      <c r="BI22" s="273"/>
      <c r="BJ22" s="273"/>
      <c r="BK22" s="273"/>
      <c r="BL22" s="273"/>
    </row>
    <row r="23" spans="1:64" s="280" customFormat="1" ht="30" customHeight="1" thickBot="1">
      <c r="A23" s="261"/>
      <c r="B23" s="300" t="s">
        <v>291</v>
      </c>
      <c r="C23" s="301"/>
      <c r="D23" s="302"/>
      <c r="E23" s="303">
        <f ca="1">E22+5</f>
        <v>45913</v>
      </c>
      <c r="F23" s="303">
        <f ca="1">E23+5</f>
        <v>45918</v>
      </c>
      <c r="G23" s="279"/>
      <c r="H23" s="279">
        <f t="shared" ca="1" si="4"/>
        <v>6</v>
      </c>
      <c r="I23" s="273"/>
      <c r="J23" s="273"/>
      <c r="K23" s="273"/>
      <c r="L23" s="273"/>
      <c r="M23" s="273"/>
      <c r="N23" s="273"/>
      <c r="O23" s="273"/>
      <c r="P23" s="273"/>
      <c r="Q23" s="273"/>
      <c r="R23" s="273"/>
      <c r="S23" s="273"/>
      <c r="T23" s="273"/>
      <c r="U23" s="273"/>
      <c r="V23" s="273"/>
      <c r="W23" s="273"/>
      <c r="X23" s="273"/>
      <c r="Y23" s="273"/>
      <c r="Z23" s="273"/>
      <c r="AA23" s="273"/>
      <c r="AB23" s="273"/>
      <c r="AC23" s="273"/>
      <c r="AD23" s="273"/>
      <c r="AE23" s="273"/>
      <c r="AF23" s="273"/>
      <c r="AG23" s="273"/>
      <c r="AH23" s="273"/>
      <c r="AI23" s="273"/>
      <c r="AJ23" s="273"/>
      <c r="AK23" s="273"/>
      <c r="AL23" s="273"/>
      <c r="AM23" s="273"/>
      <c r="AN23" s="273"/>
      <c r="AO23" s="273"/>
      <c r="AP23" s="273"/>
      <c r="AQ23" s="273"/>
      <c r="AR23" s="273"/>
      <c r="AS23" s="273"/>
      <c r="AT23" s="273"/>
      <c r="AU23" s="273"/>
      <c r="AV23" s="273"/>
      <c r="AW23" s="273"/>
      <c r="AX23" s="273"/>
      <c r="AY23" s="273"/>
      <c r="AZ23" s="273"/>
      <c r="BA23" s="273"/>
      <c r="BB23" s="273"/>
      <c r="BC23" s="273"/>
      <c r="BD23" s="273"/>
      <c r="BE23" s="273"/>
      <c r="BF23" s="273"/>
      <c r="BG23" s="273"/>
      <c r="BH23" s="273"/>
      <c r="BI23" s="273"/>
      <c r="BJ23" s="273"/>
      <c r="BK23" s="273"/>
      <c r="BL23" s="273"/>
    </row>
    <row r="24" spans="1:64" s="280" customFormat="1" ht="30" customHeight="1" thickBot="1">
      <c r="A24" s="261"/>
      <c r="B24" s="300" t="s">
        <v>292</v>
      </c>
      <c r="C24" s="301"/>
      <c r="D24" s="302"/>
      <c r="E24" s="303">
        <f ca="1">F23+1</f>
        <v>45919</v>
      </c>
      <c r="F24" s="303">
        <f ca="1">E24+4</f>
        <v>45923</v>
      </c>
      <c r="G24" s="279"/>
      <c r="H24" s="279">
        <f t="shared" ca="1" si="4"/>
        <v>5</v>
      </c>
      <c r="I24" s="273"/>
      <c r="J24" s="273"/>
      <c r="K24" s="273"/>
      <c r="L24" s="273"/>
      <c r="M24" s="273"/>
      <c r="N24" s="273"/>
      <c r="O24" s="273"/>
      <c r="P24" s="273"/>
      <c r="Q24" s="273"/>
      <c r="R24" s="273"/>
      <c r="S24" s="273"/>
      <c r="T24" s="273"/>
      <c r="U24" s="273"/>
      <c r="V24" s="273"/>
      <c r="W24" s="273"/>
      <c r="X24" s="273"/>
      <c r="Y24" s="273"/>
      <c r="Z24" s="273"/>
      <c r="AA24" s="273"/>
      <c r="AB24" s="273"/>
      <c r="AC24" s="273"/>
      <c r="AD24" s="273"/>
      <c r="AE24" s="273"/>
      <c r="AF24" s="273"/>
      <c r="AG24" s="273"/>
      <c r="AH24" s="273"/>
      <c r="AI24" s="273"/>
      <c r="AJ24" s="273"/>
      <c r="AK24" s="273"/>
      <c r="AL24" s="273"/>
      <c r="AM24" s="273"/>
      <c r="AN24" s="273"/>
      <c r="AO24" s="273"/>
      <c r="AP24" s="273"/>
      <c r="AQ24" s="273"/>
      <c r="AR24" s="273"/>
      <c r="AS24" s="273"/>
      <c r="AT24" s="273"/>
      <c r="AU24" s="273"/>
      <c r="AV24" s="273"/>
      <c r="AW24" s="273"/>
      <c r="AX24" s="273"/>
      <c r="AY24" s="273"/>
      <c r="AZ24" s="273"/>
      <c r="BA24" s="273"/>
      <c r="BB24" s="273"/>
      <c r="BC24" s="273"/>
      <c r="BD24" s="273"/>
      <c r="BE24" s="273"/>
      <c r="BF24" s="273"/>
      <c r="BG24" s="273"/>
      <c r="BH24" s="273"/>
      <c r="BI24" s="273"/>
      <c r="BJ24" s="273"/>
      <c r="BK24" s="273"/>
      <c r="BL24" s="273"/>
    </row>
    <row r="25" spans="1:64" s="280" customFormat="1" ht="30" customHeight="1" thickBot="1">
      <c r="A25" s="261"/>
      <c r="B25" s="300" t="s">
        <v>293</v>
      </c>
      <c r="C25" s="301"/>
      <c r="D25" s="302"/>
      <c r="E25" s="303">
        <f ca="1">E23</f>
        <v>45913</v>
      </c>
      <c r="F25" s="303">
        <f ca="1">E25+4</f>
        <v>45917</v>
      </c>
      <c r="G25" s="279"/>
      <c r="H25" s="279">
        <f t="shared" ca="1" si="4"/>
        <v>5</v>
      </c>
      <c r="I25" s="273"/>
      <c r="J25" s="273"/>
      <c r="K25" s="273"/>
      <c r="L25" s="273"/>
      <c r="M25" s="273"/>
      <c r="N25" s="273"/>
      <c r="O25" s="273"/>
      <c r="P25" s="273"/>
      <c r="Q25" s="273"/>
      <c r="R25" s="273"/>
      <c r="S25" s="273"/>
      <c r="T25" s="273"/>
      <c r="U25" s="273"/>
      <c r="V25" s="273"/>
      <c r="W25" s="273"/>
      <c r="X25" s="273"/>
      <c r="Y25" s="273"/>
      <c r="Z25" s="273"/>
      <c r="AA25" s="273"/>
      <c r="AB25" s="273"/>
      <c r="AC25" s="273"/>
      <c r="AD25" s="273"/>
      <c r="AE25" s="273"/>
      <c r="AF25" s="273"/>
      <c r="AG25" s="273"/>
      <c r="AH25" s="273"/>
      <c r="AI25" s="273"/>
      <c r="AJ25" s="273"/>
      <c r="AK25" s="273"/>
      <c r="AL25" s="273"/>
      <c r="AM25" s="273"/>
      <c r="AN25" s="273"/>
      <c r="AO25" s="273"/>
      <c r="AP25" s="273"/>
      <c r="AQ25" s="273"/>
      <c r="AR25" s="273"/>
      <c r="AS25" s="273"/>
      <c r="AT25" s="273"/>
      <c r="AU25" s="273"/>
      <c r="AV25" s="273"/>
      <c r="AW25" s="273"/>
      <c r="AX25" s="273"/>
      <c r="AY25" s="273"/>
      <c r="AZ25" s="273"/>
      <c r="BA25" s="273"/>
      <c r="BB25" s="273"/>
      <c r="BC25" s="273"/>
      <c r="BD25" s="273"/>
      <c r="BE25" s="273"/>
      <c r="BF25" s="273"/>
      <c r="BG25" s="273"/>
      <c r="BH25" s="273"/>
      <c r="BI25" s="273"/>
      <c r="BJ25" s="273"/>
      <c r="BK25" s="273"/>
      <c r="BL25" s="273"/>
    </row>
    <row r="26" spans="1:64" s="280" customFormat="1" ht="30" customHeight="1" thickBot="1">
      <c r="A26" s="261" t="s">
        <v>296</v>
      </c>
      <c r="B26" s="304" t="s">
        <v>298</v>
      </c>
      <c r="C26" s="305"/>
      <c r="D26" s="306"/>
      <c r="E26" s="307"/>
      <c r="F26" s="308"/>
      <c r="G26" s="279"/>
      <c r="H26" s="279" t="str">
        <f t="shared" si="4"/>
        <v/>
      </c>
      <c r="I26" s="273"/>
      <c r="J26" s="273"/>
      <c r="K26" s="273"/>
      <c r="L26" s="273"/>
      <c r="M26" s="273"/>
      <c r="N26" s="273"/>
      <c r="O26" s="273"/>
      <c r="P26" s="273"/>
      <c r="Q26" s="273"/>
      <c r="R26" s="273"/>
      <c r="S26" s="273"/>
      <c r="T26" s="273"/>
      <c r="U26" s="273"/>
      <c r="V26" s="273"/>
      <c r="W26" s="273"/>
      <c r="X26" s="273"/>
      <c r="Y26" s="273"/>
      <c r="Z26" s="273"/>
      <c r="AA26" s="273"/>
      <c r="AB26" s="273"/>
      <c r="AC26" s="273"/>
      <c r="AD26" s="273"/>
      <c r="AE26" s="273"/>
      <c r="AF26" s="273"/>
      <c r="AG26" s="273"/>
      <c r="AH26" s="273"/>
      <c r="AI26" s="273"/>
      <c r="AJ26" s="273"/>
      <c r="AK26" s="273"/>
      <c r="AL26" s="273"/>
      <c r="AM26" s="273"/>
      <c r="AN26" s="273"/>
      <c r="AO26" s="273"/>
      <c r="AP26" s="273"/>
      <c r="AQ26" s="273"/>
      <c r="AR26" s="273"/>
      <c r="AS26" s="273"/>
      <c r="AT26" s="273"/>
      <c r="AU26" s="273"/>
      <c r="AV26" s="273"/>
      <c r="AW26" s="273"/>
      <c r="AX26" s="273"/>
      <c r="AY26" s="273"/>
      <c r="AZ26" s="273"/>
      <c r="BA26" s="273"/>
      <c r="BB26" s="273"/>
      <c r="BC26" s="273"/>
      <c r="BD26" s="273"/>
      <c r="BE26" s="273"/>
      <c r="BF26" s="273"/>
      <c r="BG26" s="273"/>
      <c r="BH26" s="273"/>
      <c r="BI26" s="273"/>
      <c r="BJ26" s="273"/>
      <c r="BK26" s="273"/>
      <c r="BL26" s="273"/>
    </row>
    <row r="27" spans="1:64" s="280" customFormat="1" ht="30" customHeight="1" thickBot="1">
      <c r="A27" s="261"/>
      <c r="B27" s="309" t="s">
        <v>287</v>
      </c>
      <c r="C27" s="310"/>
      <c r="D27" s="311"/>
      <c r="E27" s="312" t="s">
        <v>299</v>
      </c>
      <c r="F27" s="312" t="s">
        <v>299</v>
      </c>
      <c r="G27" s="279"/>
      <c r="H27" s="279" t="e">
        <f t="shared" si="4"/>
        <v>#VALUE!</v>
      </c>
      <c r="I27" s="273"/>
      <c r="J27" s="273"/>
      <c r="K27" s="273"/>
      <c r="L27" s="273"/>
      <c r="M27" s="273"/>
      <c r="N27" s="273"/>
      <c r="O27" s="273"/>
      <c r="P27" s="273"/>
      <c r="Q27" s="273"/>
      <c r="R27" s="273"/>
      <c r="S27" s="273"/>
      <c r="T27" s="273"/>
      <c r="U27" s="273"/>
      <c r="V27" s="273"/>
      <c r="W27" s="273"/>
      <c r="X27" s="273"/>
      <c r="Y27" s="273"/>
      <c r="Z27" s="273"/>
      <c r="AA27" s="273"/>
      <c r="AB27" s="273"/>
      <c r="AC27" s="273"/>
      <c r="AD27" s="273"/>
      <c r="AE27" s="273"/>
      <c r="AF27" s="273"/>
      <c r="AG27" s="273"/>
      <c r="AH27" s="273"/>
      <c r="AI27" s="273"/>
      <c r="AJ27" s="273"/>
      <c r="AK27" s="273"/>
      <c r="AL27" s="273"/>
      <c r="AM27" s="273"/>
      <c r="AN27" s="273"/>
      <c r="AO27" s="273"/>
      <c r="AP27" s="273"/>
      <c r="AQ27" s="273"/>
      <c r="AR27" s="273"/>
      <c r="AS27" s="273"/>
      <c r="AT27" s="273"/>
      <c r="AU27" s="273"/>
      <c r="AV27" s="273"/>
      <c r="AW27" s="273"/>
      <c r="AX27" s="273"/>
      <c r="AY27" s="273"/>
      <c r="AZ27" s="273"/>
      <c r="BA27" s="273"/>
      <c r="BB27" s="273"/>
      <c r="BC27" s="273"/>
      <c r="BD27" s="273"/>
      <c r="BE27" s="273"/>
      <c r="BF27" s="273"/>
      <c r="BG27" s="273"/>
      <c r="BH27" s="273"/>
      <c r="BI27" s="273"/>
      <c r="BJ27" s="273"/>
      <c r="BK27" s="273"/>
      <c r="BL27" s="273"/>
    </row>
    <row r="28" spans="1:64" s="280" customFormat="1" ht="30" customHeight="1" thickBot="1">
      <c r="A28" s="261"/>
      <c r="B28" s="309" t="s">
        <v>290</v>
      </c>
      <c r="C28" s="310"/>
      <c r="D28" s="311"/>
      <c r="E28" s="312" t="s">
        <v>299</v>
      </c>
      <c r="F28" s="312" t="s">
        <v>299</v>
      </c>
      <c r="G28" s="279"/>
      <c r="H28" s="279" t="e">
        <f t="shared" si="4"/>
        <v>#VALUE!</v>
      </c>
      <c r="I28" s="273"/>
      <c r="J28" s="273"/>
      <c r="K28" s="273"/>
      <c r="L28" s="273"/>
      <c r="M28" s="273"/>
      <c r="N28" s="273"/>
      <c r="O28" s="273"/>
      <c r="P28" s="273"/>
      <c r="Q28" s="273"/>
      <c r="R28" s="273"/>
      <c r="S28" s="273"/>
      <c r="T28" s="273"/>
      <c r="U28" s="273"/>
      <c r="V28" s="273"/>
      <c r="W28" s="273"/>
      <c r="X28" s="273"/>
      <c r="Y28" s="273"/>
      <c r="Z28" s="273"/>
      <c r="AA28" s="273"/>
      <c r="AB28" s="273"/>
      <c r="AC28" s="273"/>
      <c r="AD28" s="273"/>
      <c r="AE28" s="273"/>
      <c r="AF28" s="273"/>
      <c r="AG28" s="273"/>
      <c r="AH28" s="273"/>
      <c r="AI28" s="273"/>
      <c r="AJ28" s="273"/>
      <c r="AK28" s="273"/>
      <c r="AL28" s="273"/>
      <c r="AM28" s="273"/>
      <c r="AN28" s="273"/>
      <c r="AO28" s="273"/>
      <c r="AP28" s="273"/>
      <c r="AQ28" s="273"/>
      <c r="AR28" s="273"/>
      <c r="AS28" s="273"/>
      <c r="AT28" s="273"/>
      <c r="AU28" s="273"/>
      <c r="AV28" s="273"/>
      <c r="AW28" s="273"/>
      <c r="AX28" s="273"/>
      <c r="AY28" s="273"/>
      <c r="AZ28" s="273"/>
      <c r="BA28" s="273"/>
      <c r="BB28" s="273"/>
      <c r="BC28" s="273"/>
      <c r="BD28" s="273"/>
      <c r="BE28" s="273"/>
      <c r="BF28" s="273"/>
      <c r="BG28" s="273"/>
      <c r="BH28" s="273"/>
      <c r="BI28" s="273"/>
      <c r="BJ28" s="273"/>
      <c r="BK28" s="273"/>
      <c r="BL28" s="273"/>
    </row>
    <row r="29" spans="1:64" s="280" customFormat="1" ht="30" customHeight="1" thickBot="1">
      <c r="A29" s="261"/>
      <c r="B29" s="309" t="s">
        <v>291</v>
      </c>
      <c r="C29" s="310"/>
      <c r="D29" s="311"/>
      <c r="E29" s="312" t="s">
        <v>299</v>
      </c>
      <c r="F29" s="312" t="s">
        <v>299</v>
      </c>
      <c r="G29" s="279"/>
      <c r="H29" s="279" t="e">
        <f t="shared" si="4"/>
        <v>#VALUE!</v>
      </c>
      <c r="I29" s="273"/>
      <c r="J29" s="273"/>
      <c r="K29" s="273"/>
      <c r="L29" s="273"/>
      <c r="M29" s="273"/>
      <c r="N29" s="273"/>
      <c r="O29" s="273"/>
      <c r="P29" s="273"/>
      <c r="Q29" s="273"/>
      <c r="R29" s="273"/>
      <c r="S29" s="273"/>
      <c r="T29" s="273"/>
      <c r="U29" s="273"/>
      <c r="V29" s="273"/>
      <c r="W29" s="273"/>
      <c r="X29" s="273"/>
      <c r="Y29" s="273"/>
      <c r="Z29" s="273"/>
      <c r="AA29" s="273"/>
      <c r="AB29" s="273"/>
      <c r="AC29" s="273"/>
      <c r="AD29" s="273"/>
      <c r="AE29" s="273"/>
      <c r="AF29" s="273"/>
      <c r="AG29" s="273"/>
      <c r="AH29" s="273"/>
      <c r="AI29" s="273"/>
      <c r="AJ29" s="273"/>
      <c r="AK29" s="273"/>
      <c r="AL29" s="273"/>
      <c r="AM29" s="273"/>
      <c r="AN29" s="273"/>
      <c r="AO29" s="273"/>
      <c r="AP29" s="273"/>
      <c r="AQ29" s="273"/>
      <c r="AR29" s="273"/>
      <c r="AS29" s="273"/>
      <c r="AT29" s="273"/>
      <c r="AU29" s="273"/>
      <c r="AV29" s="273"/>
      <c r="AW29" s="273"/>
      <c r="AX29" s="273"/>
      <c r="AY29" s="273"/>
      <c r="AZ29" s="273"/>
      <c r="BA29" s="273"/>
      <c r="BB29" s="273"/>
      <c r="BC29" s="273"/>
      <c r="BD29" s="273"/>
      <c r="BE29" s="273"/>
      <c r="BF29" s="273"/>
      <c r="BG29" s="273"/>
      <c r="BH29" s="273"/>
      <c r="BI29" s="273"/>
      <c r="BJ29" s="273"/>
      <c r="BK29" s="273"/>
      <c r="BL29" s="273"/>
    </row>
    <row r="30" spans="1:64" s="280" customFormat="1" ht="30" customHeight="1" thickBot="1">
      <c r="A30" s="261"/>
      <c r="B30" s="309" t="s">
        <v>292</v>
      </c>
      <c r="C30" s="310"/>
      <c r="D30" s="311"/>
      <c r="E30" s="312" t="s">
        <v>299</v>
      </c>
      <c r="F30" s="312" t="s">
        <v>299</v>
      </c>
      <c r="G30" s="279"/>
      <c r="H30" s="279" t="e">
        <f t="shared" si="4"/>
        <v>#VALUE!</v>
      </c>
      <c r="I30" s="273"/>
      <c r="J30" s="273"/>
      <c r="K30" s="273"/>
      <c r="L30" s="273"/>
      <c r="M30" s="273"/>
      <c r="N30" s="273"/>
      <c r="O30" s="273"/>
      <c r="P30" s="273"/>
      <c r="Q30" s="273"/>
      <c r="R30" s="273"/>
      <c r="S30" s="273"/>
      <c r="T30" s="273"/>
      <c r="U30" s="273"/>
      <c r="V30" s="273"/>
      <c r="W30" s="273"/>
      <c r="X30" s="273"/>
      <c r="Y30" s="273"/>
      <c r="Z30" s="273"/>
      <c r="AA30" s="273"/>
      <c r="AB30" s="273"/>
      <c r="AC30" s="273"/>
      <c r="AD30" s="273"/>
      <c r="AE30" s="273"/>
      <c r="AF30" s="273"/>
      <c r="AG30" s="273"/>
      <c r="AH30" s="273"/>
      <c r="AI30" s="273"/>
      <c r="AJ30" s="273"/>
      <c r="AK30" s="273"/>
      <c r="AL30" s="273"/>
      <c r="AM30" s="273"/>
      <c r="AN30" s="273"/>
      <c r="AO30" s="273"/>
      <c r="AP30" s="273"/>
      <c r="AQ30" s="273"/>
      <c r="AR30" s="273"/>
      <c r="AS30" s="273"/>
      <c r="AT30" s="273"/>
      <c r="AU30" s="273"/>
      <c r="AV30" s="273"/>
      <c r="AW30" s="273"/>
      <c r="AX30" s="273"/>
      <c r="AY30" s="273"/>
      <c r="AZ30" s="273"/>
      <c r="BA30" s="273"/>
      <c r="BB30" s="273"/>
      <c r="BC30" s="273"/>
      <c r="BD30" s="273"/>
      <c r="BE30" s="273"/>
      <c r="BF30" s="273"/>
      <c r="BG30" s="273"/>
      <c r="BH30" s="273"/>
      <c r="BI30" s="273"/>
      <c r="BJ30" s="273"/>
      <c r="BK30" s="273"/>
      <c r="BL30" s="273"/>
    </row>
    <row r="31" spans="1:64" s="280" customFormat="1" ht="30" customHeight="1" thickBot="1">
      <c r="A31" s="261"/>
      <c r="B31" s="309" t="s">
        <v>293</v>
      </c>
      <c r="C31" s="310"/>
      <c r="D31" s="311"/>
      <c r="E31" s="312" t="s">
        <v>299</v>
      </c>
      <c r="F31" s="312" t="s">
        <v>299</v>
      </c>
      <c r="G31" s="279"/>
      <c r="H31" s="279" t="e">
        <f t="shared" si="4"/>
        <v>#VALUE!</v>
      </c>
      <c r="I31" s="273"/>
      <c r="J31" s="273"/>
      <c r="K31" s="273"/>
      <c r="L31" s="273"/>
      <c r="M31" s="273"/>
      <c r="N31" s="273"/>
      <c r="O31" s="273"/>
      <c r="P31" s="273"/>
      <c r="Q31" s="273"/>
      <c r="R31" s="273"/>
      <c r="S31" s="273"/>
      <c r="T31" s="273"/>
      <c r="U31" s="273"/>
      <c r="V31" s="273"/>
      <c r="W31" s="273"/>
      <c r="X31" s="273"/>
      <c r="Y31" s="273"/>
      <c r="Z31" s="273"/>
      <c r="AA31" s="273"/>
      <c r="AB31" s="273"/>
      <c r="AC31" s="273"/>
      <c r="AD31" s="273"/>
      <c r="AE31" s="273"/>
      <c r="AF31" s="273"/>
      <c r="AG31" s="273"/>
      <c r="AH31" s="273"/>
      <c r="AI31" s="273"/>
      <c r="AJ31" s="273"/>
      <c r="AK31" s="273"/>
      <c r="AL31" s="273"/>
      <c r="AM31" s="273"/>
      <c r="AN31" s="273"/>
      <c r="AO31" s="273"/>
      <c r="AP31" s="273"/>
      <c r="AQ31" s="273"/>
      <c r="AR31" s="273"/>
      <c r="AS31" s="273"/>
      <c r="AT31" s="273"/>
      <c r="AU31" s="273"/>
      <c r="AV31" s="273"/>
      <c r="AW31" s="273"/>
      <c r="AX31" s="273"/>
      <c r="AY31" s="273"/>
      <c r="AZ31" s="273"/>
      <c r="BA31" s="273"/>
      <c r="BB31" s="273"/>
      <c r="BC31" s="273"/>
      <c r="BD31" s="273"/>
      <c r="BE31" s="273"/>
      <c r="BF31" s="273"/>
      <c r="BG31" s="273"/>
      <c r="BH31" s="273"/>
      <c r="BI31" s="273"/>
      <c r="BJ31" s="273"/>
      <c r="BK31" s="273"/>
      <c r="BL31" s="273"/>
    </row>
    <row r="32" spans="1:64" s="280" customFormat="1" ht="30" customHeight="1" thickBot="1">
      <c r="A32" s="261" t="s">
        <v>300</v>
      </c>
      <c r="B32" s="313"/>
      <c r="C32" s="314"/>
      <c r="D32" s="315"/>
      <c r="E32" s="316"/>
      <c r="F32" s="316"/>
      <c r="G32" s="279"/>
      <c r="H32" s="279" t="str">
        <f t="shared" si="4"/>
        <v/>
      </c>
      <c r="I32" s="273"/>
      <c r="J32" s="273"/>
      <c r="K32" s="273"/>
      <c r="L32" s="273"/>
      <c r="M32" s="273"/>
      <c r="N32" s="273"/>
      <c r="O32" s="273"/>
      <c r="P32" s="273"/>
      <c r="Q32" s="273"/>
      <c r="R32" s="273"/>
      <c r="S32" s="273"/>
      <c r="T32" s="273"/>
      <c r="U32" s="273"/>
      <c r="V32" s="273"/>
      <c r="W32" s="273"/>
      <c r="X32" s="273"/>
      <c r="Y32" s="273"/>
      <c r="Z32" s="273"/>
      <c r="AA32" s="273"/>
      <c r="AB32" s="273"/>
      <c r="AC32" s="273"/>
      <c r="AD32" s="273"/>
      <c r="AE32" s="273"/>
      <c r="AF32" s="273"/>
      <c r="AG32" s="273"/>
      <c r="AH32" s="273"/>
      <c r="AI32" s="273"/>
      <c r="AJ32" s="273"/>
      <c r="AK32" s="273"/>
      <c r="AL32" s="273"/>
      <c r="AM32" s="273"/>
      <c r="AN32" s="273"/>
      <c r="AO32" s="273"/>
      <c r="AP32" s="273"/>
      <c r="AQ32" s="273"/>
      <c r="AR32" s="273"/>
      <c r="AS32" s="273"/>
      <c r="AT32" s="273"/>
      <c r="AU32" s="273"/>
      <c r="AV32" s="273"/>
      <c r="AW32" s="273"/>
      <c r="AX32" s="273"/>
      <c r="AY32" s="273"/>
      <c r="AZ32" s="273"/>
      <c r="BA32" s="273"/>
      <c r="BB32" s="273"/>
      <c r="BC32" s="273"/>
      <c r="BD32" s="273"/>
      <c r="BE32" s="273"/>
      <c r="BF32" s="273"/>
      <c r="BG32" s="273"/>
      <c r="BH32" s="273"/>
      <c r="BI32" s="273"/>
      <c r="BJ32" s="273"/>
      <c r="BK32" s="273"/>
      <c r="BL32" s="273"/>
    </row>
    <row r="33" spans="1:64" s="280" customFormat="1" ht="30" customHeight="1" thickBot="1">
      <c r="A33" s="255" t="s">
        <v>301</v>
      </c>
      <c r="B33" s="317" t="s">
        <v>302</v>
      </c>
      <c r="C33" s="318"/>
      <c r="D33" s="319"/>
      <c r="E33" s="320"/>
      <c r="F33" s="321"/>
      <c r="G33" s="322"/>
      <c r="H33" s="322" t="str">
        <f t="shared" si="4"/>
        <v/>
      </c>
      <c r="I33" s="323"/>
      <c r="J33" s="323"/>
      <c r="K33" s="323"/>
      <c r="L33" s="323"/>
      <c r="M33" s="323"/>
      <c r="N33" s="323"/>
      <c r="O33" s="323"/>
      <c r="P33" s="323"/>
      <c r="Q33" s="323"/>
      <c r="R33" s="323"/>
      <c r="S33" s="323"/>
      <c r="T33" s="323"/>
      <c r="U33" s="323"/>
      <c r="V33" s="323"/>
      <c r="W33" s="323"/>
      <c r="X33" s="323"/>
      <c r="Y33" s="323"/>
      <c r="Z33" s="323"/>
      <c r="AA33" s="323"/>
      <c r="AB33" s="323"/>
      <c r="AC33" s="323"/>
      <c r="AD33" s="323"/>
      <c r="AE33" s="323"/>
      <c r="AF33" s="323"/>
      <c r="AG33" s="323"/>
      <c r="AH33" s="323"/>
      <c r="AI33" s="323"/>
      <c r="AJ33" s="323"/>
      <c r="AK33" s="323"/>
      <c r="AL33" s="323"/>
      <c r="AM33" s="323"/>
      <c r="AN33" s="323"/>
      <c r="AO33" s="323"/>
      <c r="AP33" s="323"/>
      <c r="AQ33" s="323"/>
      <c r="AR33" s="323"/>
      <c r="AS33" s="323"/>
      <c r="AT33" s="323"/>
      <c r="AU33" s="323"/>
      <c r="AV33" s="323"/>
      <c r="AW33" s="323"/>
      <c r="AX33" s="323"/>
      <c r="AY33" s="323"/>
      <c r="AZ33" s="323"/>
      <c r="BA33" s="323"/>
      <c r="BB33" s="323"/>
      <c r="BC33" s="323"/>
      <c r="BD33" s="323"/>
      <c r="BE33" s="323"/>
      <c r="BF33" s="323"/>
      <c r="BG33" s="323"/>
      <c r="BH33" s="323"/>
      <c r="BI33" s="323"/>
      <c r="BJ33" s="323"/>
      <c r="BK33" s="323"/>
      <c r="BL33" s="323"/>
    </row>
    <row r="34" spans="1:64" ht="30" customHeight="1">
      <c r="G34" s="324"/>
    </row>
    <row r="35" spans="1:64" ht="30" customHeight="1">
      <c r="C35" s="325"/>
      <c r="F35" s="326"/>
    </row>
    <row r="36" spans="1:64" ht="30" customHeight="1">
      <c r="C36" s="327"/>
    </row>
  </sheetData>
  <mergeCells count="11">
    <mergeCell ref="W4:AC4"/>
    <mergeCell ref="C3:D3"/>
    <mergeCell ref="E3:F3"/>
    <mergeCell ref="C4:D4"/>
    <mergeCell ref="I4:O4"/>
    <mergeCell ref="P4:V4"/>
    <mergeCell ref="AD4:AJ4"/>
    <mergeCell ref="AK4:AQ4"/>
    <mergeCell ref="AR4:AX4"/>
    <mergeCell ref="AY4:BE4"/>
    <mergeCell ref="BF4:BL4"/>
  </mergeCells>
  <phoneticPr fontId="1"/>
  <conditionalFormatting sqref="D7:D33">
    <cfRule type="dataBar" priority="1">
      <dataBar>
        <cfvo type="num" val="0"/>
        <cfvo type="num" val="1"/>
        <color theme="0" tint="-0.249977111117893"/>
      </dataBar>
      <extLst>
        <ext xmlns:x14="http://schemas.microsoft.com/office/spreadsheetml/2009/9/main" uri="{B025F937-C7B1-47D3-B67F-A62EFF666E3E}">
          <x14:id>{052B715E-00AD-4DD3-BCEB-F1302BD470FD}</x14:id>
        </ext>
      </extLst>
    </cfRule>
  </conditionalFormatting>
  <conditionalFormatting sqref="I5:BL33">
    <cfRule type="expression" dxfId="2" priority="4">
      <formula>AND(TODAY()&gt;=I$5,TODAY()&lt;J$5)</formula>
    </cfRule>
  </conditionalFormatting>
  <conditionalFormatting sqref="I7:BL33">
    <cfRule type="expression" dxfId="1" priority="2">
      <formula>AND(タスク_開始&lt;=I$5,ROUNDDOWN((タスク_終了-タスク_開始+1)*タスク_進捗状況,0)+タスク_開始-1&gt;=I$5)</formula>
    </cfRule>
    <cfRule type="expression" dxfId="0" priority="3" stopIfTrue="1">
      <formula>AND(タスク_終了&gt;=I$5,タスク_開始&lt;J$5)</formula>
    </cfRule>
  </conditionalFormatting>
  <dataValidations count="1">
    <dataValidation type="whole" operator="greaterThanOrEqual" allowBlank="1" showInputMessage="1" promptTitle="週表示" prompt="この数字を変更すると、ガント チャート ビューがスクロールされます。" sqref="E4" xr:uid="{2645AE3D-C0AB-42D3-B69F-623B0908E19C}">
      <formula1>1</formula1>
    </dataValidation>
  </dataValidations>
  <hyperlinks>
    <hyperlink ref="I2" r:id="rId1" xr:uid="{5190AB7B-9AE4-40B9-91D3-5820F376FB65}"/>
    <hyperlink ref="I1" r:id="rId2" xr:uid="{86114DBB-CF56-4371-AFD1-98D1DDE1EE48}"/>
    <hyperlink ref="D1" location="サンプル一覧!A1" display="リンク一覧" xr:uid="{45C245E2-49FB-483E-8913-F084BE5B66A8}"/>
  </hyperlinks>
  <printOptions horizontalCentered="1"/>
  <pageMargins left="0.35" right="0.35" top="0.35" bottom="0.5" header="0.3" footer="0.3"/>
  <pageSetup paperSize="9" scale="49" fitToHeight="0" orientation="landscape" r:id="rId3"/>
  <headerFooter differentFirst="1" scaleWithDoc="0">
    <oddFooter>Page &amp;P of &amp;N</oddFooter>
  </headerFooter>
  <rowBreaks count="1" manualBreakCount="1">
    <brk id="32" max="16383" man="1"/>
  </rowBreaks>
  <legacyDrawing r:id="rId4"/>
  <extLst>
    <ext xmlns:x14="http://schemas.microsoft.com/office/spreadsheetml/2009/9/main" uri="{78C0D931-6437-407d-A8EE-F0AAD7539E65}">
      <x14:conditionalFormattings>
        <x14:conditionalFormatting xmlns:xm="http://schemas.microsoft.com/office/excel/2006/main">
          <x14:cfRule type="dataBar" id="{052B715E-00AD-4DD3-BCEB-F1302BD470FD}">
            <x14:dataBar minLength="0" maxLength="100" gradient="0">
              <x14:cfvo type="num">
                <xm:f>0</xm:f>
              </x14:cfvo>
              <x14:cfvo type="num">
                <xm:f>1</xm:f>
              </x14:cfvo>
              <x14:negativeFillColor rgb="FFFF0000"/>
              <x14:axisColor rgb="FF000000"/>
            </x14:dataBar>
          </x14:cfRule>
          <xm:sqref>D7:D33</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0E690-2AD7-4D3E-9CA3-B424E4B8B755}">
  <sheetPr>
    <tabColor theme="0" tint="-0.14999847407452621"/>
  </sheetPr>
  <dimension ref="A1:J56"/>
  <sheetViews>
    <sheetView showGridLines="0" showZeros="0" view="pageBreakPreview" topLeftCell="A25" zoomScale="110" zoomScaleNormal="100" zoomScaleSheetLayoutView="80" workbookViewId="0">
      <selection activeCell="A12" sqref="A12:H12"/>
    </sheetView>
  </sheetViews>
  <sheetFormatPr defaultRowHeight="12.5"/>
  <cols>
    <col min="1" max="1" width="14.4140625" style="228" customWidth="1"/>
    <col min="2" max="2" width="10.33203125" style="228" customWidth="1"/>
    <col min="3" max="3" width="8.6640625" style="228"/>
    <col min="4" max="4" width="8.6640625" style="228" customWidth="1"/>
    <col min="5" max="5" width="11.5" style="228" customWidth="1"/>
    <col min="6" max="6" width="8.6640625" style="228"/>
    <col min="7" max="7" width="4.1640625" style="228" customWidth="1"/>
    <col min="8" max="8" width="13.83203125" style="228" bestFit="1" customWidth="1"/>
    <col min="9" max="9" width="7.25" style="228" customWidth="1"/>
    <col min="10" max="16384" width="8.6640625" style="228"/>
  </cols>
  <sheetData>
    <row r="1" spans="1:10" ht="18" customHeight="1">
      <c r="A1" s="245" t="s">
        <v>44</v>
      </c>
    </row>
    <row r="2" spans="1:10" ht="18" customHeight="1">
      <c r="A2" s="246"/>
      <c r="F2" s="412" t="s">
        <v>229</v>
      </c>
      <c r="G2" s="412"/>
      <c r="H2" s="412"/>
    </row>
    <row r="3" spans="1:10" ht="18" customHeight="1">
      <c r="H3" s="254"/>
      <c r="J3" s="330" t="s">
        <v>308</v>
      </c>
    </row>
    <row r="4" spans="1:10" ht="18" customHeight="1">
      <c r="A4" s="228" t="s">
        <v>0</v>
      </c>
    </row>
    <row r="5" spans="1:10" ht="18" customHeight="1">
      <c r="E5" s="247" t="s">
        <v>36</v>
      </c>
      <c r="F5" s="500" t="s">
        <v>407</v>
      </c>
      <c r="G5" s="500"/>
      <c r="H5" s="500"/>
    </row>
    <row r="6" spans="1:10" ht="36" customHeight="1">
      <c r="E6" s="227"/>
      <c r="F6" s="501" t="s">
        <v>408</v>
      </c>
      <c r="G6" s="502"/>
      <c r="H6" s="502"/>
    </row>
    <row r="7" spans="1:10" ht="18" customHeight="1">
      <c r="E7" s="247" t="s">
        <v>37</v>
      </c>
      <c r="F7" s="503"/>
      <c r="G7" s="503"/>
      <c r="H7" s="503"/>
    </row>
    <row r="8" spans="1:10" ht="18" customHeight="1">
      <c r="E8" s="247" t="s">
        <v>3</v>
      </c>
      <c r="F8" s="503"/>
      <c r="G8" s="503"/>
      <c r="H8" s="503"/>
    </row>
    <row r="9" spans="1:10" ht="18" customHeight="1">
      <c r="E9" s="247" t="s">
        <v>2</v>
      </c>
      <c r="F9" s="502"/>
      <c r="G9" s="502"/>
      <c r="H9" s="502"/>
    </row>
    <row r="10" spans="1:10" ht="18" customHeight="1"/>
    <row r="11" spans="1:10" ht="36" customHeight="1">
      <c r="A11" s="498" t="s">
        <v>374</v>
      </c>
      <c r="B11" s="499"/>
      <c r="C11" s="499"/>
      <c r="D11" s="499"/>
      <c r="E11" s="499"/>
      <c r="F11" s="499"/>
      <c r="G11" s="499"/>
      <c r="H11" s="499"/>
    </row>
    <row r="12" spans="1:10" ht="50" customHeight="1">
      <c r="A12" s="505" t="s">
        <v>373</v>
      </c>
      <c r="B12" s="505"/>
      <c r="C12" s="505"/>
      <c r="D12" s="505"/>
      <c r="E12" s="505"/>
      <c r="F12" s="505"/>
      <c r="G12" s="505"/>
      <c r="H12" s="505"/>
    </row>
    <row r="13" spans="1:10" ht="18" customHeight="1">
      <c r="A13" s="248"/>
    </row>
    <row r="14" spans="1:10" ht="18" customHeight="1"/>
    <row r="15" spans="1:10" ht="18" customHeight="1">
      <c r="A15" s="232" t="s">
        <v>230</v>
      </c>
      <c r="B15" s="511"/>
      <c r="C15" s="512"/>
      <c r="D15" s="512"/>
      <c r="E15" s="512"/>
      <c r="F15" s="512"/>
      <c r="G15" s="512"/>
      <c r="H15" s="513"/>
    </row>
    <row r="16" spans="1:10" ht="18" customHeight="1">
      <c r="A16" s="232" t="s">
        <v>231</v>
      </c>
      <c r="B16" s="514"/>
      <c r="C16" s="509"/>
      <c r="D16" s="509"/>
      <c r="E16" s="509"/>
      <c r="F16" s="509"/>
      <c r="G16" s="509"/>
      <c r="H16" s="510"/>
    </row>
    <row r="17" spans="1:9" ht="18" customHeight="1">
      <c r="A17" s="244" t="s">
        <v>232</v>
      </c>
      <c r="B17" s="508"/>
      <c r="C17" s="509"/>
      <c r="D17" s="509"/>
      <c r="E17" s="509"/>
      <c r="F17" s="509"/>
      <c r="G17" s="509"/>
      <c r="H17" s="510"/>
    </row>
    <row r="18" spans="1:9" ht="18" customHeight="1">
      <c r="A18" s="516" t="s">
        <v>233</v>
      </c>
      <c r="B18" s="249" t="s">
        <v>323</v>
      </c>
      <c r="C18" s="508"/>
      <c r="D18" s="509"/>
      <c r="E18" s="509"/>
      <c r="F18" s="509"/>
      <c r="G18" s="509"/>
      <c r="H18" s="510"/>
    </row>
    <row r="19" spans="1:9" ht="18" customHeight="1">
      <c r="A19" s="517"/>
      <c r="B19" s="334" t="s">
        <v>234</v>
      </c>
      <c r="C19" s="508"/>
      <c r="D19" s="509"/>
      <c r="E19" s="509"/>
      <c r="F19" s="509"/>
      <c r="G19" s="509"/>
      <c r="H19" s="510"/>
    </row>
    <row r="20" spans="1:9" ht="18" customHeight="1">
      <c r="A20" s="517"/>
      <c r="B20" s="334" t="s">
        <v>235</v>
      </c>
      <c r="C20" s="508"/>
      <c r="D20" s="509"/>
      <c r="E20" s="509"/>
      <c r="F20" s="509"/>
      <c r="G20" s="509"/>
      <c r="H20" s="510"/>
      <c r="I20" s="226"/>
    </row>
    <row r="21" spans="1:9" ht="18" customHeight="1">
      <c r="A21" s="517"/>
      <c r="B21" s="334" t="s">
        <v>236</v>
      </c>
      <c r="C21" s="525"/>
      <c r="D21" s="526"/>
      <c r="E21" s="526"/>
      <c r="F21" s="526"/>
      <c r="G21" s="526"/>
      <c r="H21" s="527"/>
    </row>
    <row r="22" spans="1:9" ht="18" customHeight="1">
      <c r="A22" s="518"/>
      <c r="B22" s="528"/>
      <c r="C22" s="512"/>
      <c r="D22" s="512"/>
      <c r="E22" s="512"/>
      <c r="F22" s="512"/>
      <c r="G22" s="512"/>
      <c r="H22" s="513"/>
      <c r="I22" s="226"/>
    </row>
    <row r="23" spans="1:9" ht="18" customHeight="1">
      <c r="A23" s="232" t="s">
        <v>237</v>
      </c>
      <c r="B23" s="519"/>
      <c r="C23" s="520"/>
      <c r="D23" s="520"/>
      <c r="E23" s="520"/>
      <c r="F23" s="520"/>
      <c r="G23" s="520"/>
      <c r="H23" s="521"/>
      <c r="I23" s="226"/>
    </row>
    <row r="24" spans="1:9" ht="18" customHeight="1">
      <c r="A24" s="250" t="s">
        <v>238</v>
      </c>
      <c r="B24" s="519"/>
      <c r="C24" s="520"/>
      <c r="D24" s="520"/>
      <c r="E24" s="520"/>
      <c r="F24" s="520"/>
      <c r="G24" s="520"/>
      <c r="H24" s="521"/>
      <c r="I24" s="226"/>
    </row>
    <row r="25" spans="1:9" ht="18" customHeight="1">
      <c r="A25" s="250" t="s">
        <v>239</v>
      </c>
      <c r="B25" s="522" t="s">
        <v>388</v>
      </c>
      <c r="C25" s="523"/>
      <c r="D25" s="523"/>
      <c r="E25" s="523"/>
      <c r="F25" s="523"/>
      <c r="G25" s="523"/>
      <c r="H25" s="524"/>
      <c r="I25" s="226"/>
    </row>
    <row r="26" spans="1:9" ht="18" customHeight="1">
      <c r="A26" s="515" t="s">
        <v>240</v>
      </c>
      <c r="B26" s="506" t="s">
        <v>247</v>
      </c>
      <c r="C26" s="506"/>
      <c r="D26" s="506"/>
      <c r="E26" s="506"/>
      <c r="F26" s="504" t="s">
        <v>263</v>
      </c>
      <c r="G26" s="504"/>
      <c r="H26" s="504"/>
      <c r="I26" s="226"/>
    </row>
    <row r="27" spans="1:9" ht="18" customHeight="1">
      <c r="A27" s="515"/>
      <c r="B27" s="506" t="s">
        <v>241</v>
      </c>
      <c r="C27" s="506"/>
      <c r="D27" s="506"/>
      <c r="E27" s="506"/>
      <c r="F27" s="504" t="s">
        <v>262</v>
      </c>
      <c r="G27" s="504"/>
      <c r="H27" s="504"/>
      <c r="I27" s="226"/>
    </row>
    <row r="28" spans="1:9" ht="18" customHeight="1">
      <c r="A28" s="515"/>
      <c r="B28" s="506" t="s">
        <v>242</v>
      </c>
      <c r="C28" s="506"/>
      <c r="D28" s="506"/>
      <c r="E28" s="506"/>
      <c r="F28" s="504" t="s">
        <v>246</v>
      </c>
      <c r="G28" s="504"/>
      <c r="H28" s="504"/>
      <c r="I28" s="226"/>
    </row>
    <row r="29" spans="1:9" ht="18" customHeight="1">
      <c r="A29" s="515"/>
      <c r="B29" s="506" t="s">
        <v>243</v>
      </c>
      <c r="C29" s="506"/>
      <c r="D29" s="506"/>
      <c r="E29" s="506"/>
      <c r="F29" s="504" t="s">
        <v>246</v>
      </c>
      <c r="G29" s="504"/>
      <c r="H29" s="504"/>
      <c r="I29" s="226"/>
    </row>
    <row r="30" spans="1:9" ht="18" customHeight="1">
      <c r="A30" s="515"/>
      <c r="B30" s="506" t="s">
        <v>244</v>
      </c>
      <c r="C30" s="506"/>
      <c r="D30" s="506"/>
      <c r="E30" s="506"/>
      <c r="F30" s="504" t="s">
        <v>246</v>
      </c>
      <c r="G30" s="504"/>
      <c r="H30" s="504"/>
      <c r="I30" s="226"/>
    </row>
    <row r="31" spans="1:9" ht="18" customHeight="1">
      <c r="A31" s="515"/>
      <c r="B31" s="506" t="s">
        <v>245</v>
      </c>
      <c r="C31" s="506"/>
      <c r="D31" s="506"/>
      <c r="E31" s="506"/>
      <c r="F31" s="504" t="s">
        <v>246</v>
      </c>
      <c r="G31" s="504"/>
      <c r="H31" s="504"/>
      <c r="I31" s="226"/>
    </row>
    <row r="32" spans="1:9" ht="18" customHeight="1">
      <c r="A32" s="228" t="s">
        <v>248</v>
      </c>
      <c r="F32" s="251"/>
      <c r="G32" s="252"/>
      <c r="H32" s="252"/>
      <c r="I32" s="226"/>
    </row>
    <row r="33" spans="1:9" ht="18" customHeight="1">
      <c r="F33" s="227"/>
      <c r="G33" s="529"/>
      <c r="H33" s="529"/>
      <c r="I33" s="226"/>
    </row>
    <row r="34" spans="1:9" ht="18" customHeight="1">
      <c r="F34" s="227"/>
      <c r="G34" s="529"/>
      <c r="H34" s="529"/>
      <c r="I34" s="226"/>
    </row>
    <row r="40" spans="1:9" ht="25" customHeight="1">
      <c r="A40" s="507" t="s">
        <v>261</v>
      </c>
      <c r="B40" s="505"/>
      <c r="C40" s="505"/>
      <c r="D40" s="505"/>
      <c r="E40" s="505"/>
      <c r="F40" s="505"/>
      <c r="G40" s="505"/>
      <c r="H40" s="505"/>
    </row>
    <row r="41" spans="1:9">
      <c r="A41" s="253" t="s">
        <v>254</v>
      </c>
    </row>
    <row r="42" spans="1:9">
      <c r="A42" s="228" t="s">
        <v>252</v>
      </c>
    </row>
    <row r="43" spans="1:9">
      <c r="A43" s="228" t="s">
        <v>253</v>
      </c>
    </row>
    <row r="45" spans="1:9">
      <c r="A45" s="253" t="s">
        <v>255</v>
      </c>
    </row>
    <row r="46" spans="1:9">
      <c r="A46" s="228" t="s">
        <v>249</v>
      </c>
    </row>
    <row r="48" spans="1:9">
      <c r="A48" s="228" t="s">
        <v>256</v>
      </c>
    </row>
    <row r="49" spans="1:1">
      <c r="A49" s="228" t="s">
        <v>250</v>
      </c>
    </row>
    <row r="51" spans="1:1">
      <c r="A51" s="253" t="s">
        <v>257</v>
      </c>
    </row>
    <row r="52" spans="1:1">
      <c r="A52" s="228" t="s">
        <v>258</v>
      </c>
    </row>
    <row r="53" spans="1:1">
      <c r="A53" s="228" t="s">
        <v>259</v>
      </c>
    </row>
    <row r="55" spans="1:1">
      <c r="A55" s="253" t="s">
        <v>260</v>
      </c>
    </row>
    <row r="56" spans="1:1">
      <c r="A56" s="228" t="s">
        <v>251</v>
      </c>
    </row>
  </sheetData>
  <mergeCells count="35">
    <mergeCell ref="A40:H40"/>
    <mergeCell ref="C20:H20"/>
    <mergeCell ref="C19:H19"/>
    <mergeCell ref="C18:H18"/>
    <mergeCell ref="B15:H15"/>
    <mergeCell ref="B17:H17"/>
    <mergeCell ref="B16:H16"/>
    <mergeCell ref="A26:A31"/>
    <mergeCell ref="A18:A22"/>
    <mergeCell ref="B24:H24"/>
    <mergeCell ref="B25:H25"/>
    <mergeCell ref="B23:H23"/>
    <mergeCell ref="C21:H21"/>
    <mergeCell ref="B22:H22"/>
    <mergeCell ref="G33:H33"/>
    <mergeCell ref="G34:H34"/>
    <mergeCell ref="F26:H26"/>
    <mergeCell ref="F31:H31"/>
    <mergeCell ref="A12:H12"/>
    <mergeCell ref="F30:H30"/>
    <mergeCell ref="F29:H29"/>
    <mergeCell ref="F28:H28"/>
    <mergeCell ref="F27:H27"/>
    <mergeCell ref="B26:E26"/>
    <mergeCell ref="B31:E31"/>
    <mergeCell ref="B30:E30"/>
    <mergeCell ref="B29:E29"/>
    <mergeCell ref="B28:E28"/>
    <mergeCell ref="B27:E27"/>
    <mergeCell ref="A11:H11"/>
    <mergeCell ref="F5:H5"/>
    <mergeCell ref="F6:H6"/>
    <mergeCell ref="F7:H7"/>
    <mergeCell ref="F8:H8"/>
    <mergeCell ref="F9:H9"/>
  </mergeCells>
  <phoneticPr fontId="1"/>
  <hyperlinks>
    <hyperlink ref="J3" location="サンプル一覧!A1" display="リンク一覧" xr:uid="{E9374324-4A38-421F-94AB-F450B304A692}"/>
  </hyperlinks>
  <printOptions horizontalCentered="1"/>
  <pageMargins left="0.70866141732283472" right="0.70866141732283472" top="0.74803149606299213" bottom="0.74803149606299213" header="0.31496062992125984" footer="0.31496062992125984"/>
  <pageSetup paperSize="9" orientation="portrait" cellComments="asDisplayed"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508B87EC0F9874380EABC2F454B4142" ma:contentTypeVersion="23" ma:contentTypeDescription="新しいドキュメントを作成します。" ma:contentTypeScope="" ma:versionID="6aed241049421343fad02f05d6f81d8f">
  <xsd:schema xmlns:xsd="http://www.w3.org/2001/XMLSchema" xmlns:xs="http://www.w3.org/2001/XMLSchema" xmlns:p="http://schemas.microsoft.com/office/2006/metadata/properties" xmlns:ns1="d2da9974-eb9a-4a96-ae9d-1aa0396d8880" xmlns:ns2="http://schemas.microsoft.com/sharepoint/v3" xmlns:ns3="722f5054-2337-48ba-aae2-5e403f532e16" targetNamespace="http://schemas.microsoft.com/office/2006/metadata/properties" ma:root="true" ma:fieldsID="a90d252fca860adc043b91e2ab497b9f" ns1:_="" ns2:_="" ns3:_="">
    <xsd:import namespace="d2da9974-eb9a-4a96-ae9d-1aa0396d8880"/>
    <xsd:import namespace="http://schemas.microsoft.com/sharepoint/v3"/>
    <xsd:import namespace="722f5054-2337-48ba-aae2-5e403f532e16"/>
    <xsd:element name="properties">
      <xsd:complexType>
        <xsd:sequence>
          <xsd:element name="documentManagement">
            <xsd:complexType>
              <xsd:all>
                <xsd:element ref="ns1:_x30a2__x30a4__x30b3__x30f3_" minOccurs="0"/>
                <xsd:element ref="ns1:_Flow_SignoffStatus" minOccurs="0"/>
                <xsd:element ref="ns1:MediaServiceMetadata" minOccurs="0"/>
                <xsd:element ref="ns1:MediaServiceFastMetadata" minOccurs="0"/>
                <xsd:element ref="ns1:MediaServiceDateTaken" minOccurs="0"/>
                <xsd:element ref="ns1:MediaServiceAutoTags" minOccurs="0"/>
                <xsd:element ref="ns1:MediaServiceLocation" minOccurs="0"/>
                <xsd:element ref="ns1:MediaServiceOCR" minOccurs="0"/>
                <xsd:element ref="ns3:SharedWithUsers" minOccurs="0"/>
                <xsd:element ref="ns3:SharedWithDetails" minOccurs="0"/>
                <xsd:element ref="ns1:MediaServiceEventHashCode" minOccurs="0"/>
                <xsd:element ref="ns1:MediaServiceGenerationTime" minOccurs="0"/>
                <xsd:element ref="ns1:MediaServiceAutoKeyPoints" minOccurs="0"/>
                <xsd:element ref="ns1:MediaServiceKeyPoints" minOccurs="0"/>
                <xsd:element ref="ns1:MediaLengthInSeconds" minOccurs="0"/>
                <xsd:element ref="ns1:lcf76f155ced4ddcb4097134ff3c332f" minOccurs="0"/>
                <xsd:element ref="ns3:TaxCatchAll" minOccurs="0"/>
                <xsd:element ref="ns1:MediaServiceObjectDetectorVersions" minOccurs="0"/>
                <xsd:element ref="ns1:MediaServiceSearchProperties" minOccurs="0"/>
                <xsd:element ref="ns1:MediaServiceBillingMetadata" minOccurs="0"/>
                <xsd:element ref="ns2:_ip_UnifiedCompliancePolicyProperties" minOccurs="0"/>
                <xsd:element ref="ns2: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da9974-eb9a-4a96-ae9d-1aa0396d8880" elementFormDefault="qualified">
    <xsd:import namespace="http://schemas.microsoft.com/office/2006/documentManagement/types"/>
    <xsd:import namespace="http://schemas.microsoft.com/office/infopath/2007/PartnerControls"/>
    <xsd:element name="_x30a2__x30a4__x30b3__x30f3_" ma:index="1" nillable="true" ma:displayName="アイコン" ma:internalName="_x30a2__x30a4__x30b3__x30f3_">
      <xsd:simpleType>
        <xsd:restriction base="dms:Unknown"/>
      </xsd:simpleType>
    </xsd:element>
    <xsd:element name="_Flow_SignoffStatus" ma:index="4" nillable="true" ma:displayName="承認の状態" ma:internalName="_x627f__x8a8d__x306e__x72b6__x614b_">
      <xsd:simpleType>
        <xsd:restriction base="dms:Text"/>
      </xsd:simpleType>
    </xsd:element>
    <xsd:element name="MediaServiceMetadata" ma:index="7" nillable="true" ma:displayName="MediaServiceMetadata" ma:hidden="true" ma:internalName="MediaServiceMetadata" ma:readOnly="true">
      <xsd:simpleType>
        <xsd:restriction base="dms:Note"/>
      </xsd:simpleType>
    </xsd:element>
    <xsd:element name="MediaServiceFastMetadata" ma:index="8" nillable="true" ma:displayName="MediaServiceFastMetadata" ma:hidden="true" ma:internalName="MediaServiceFastMetadata" ma:readOnly="true">
      <xsd:simpleType>
        <xsd:restriction base="dms:Note"/>
      </xsd:simpleType>
    </xsd:element>
    <xsd:element name="MediaServiceDateTaken" ma:index="9" nillable="true" ma:displayName="MediaServiceDateTaken" ma:hidden="true" ma:internalName="MediaServiceDateTaken" ma:readOnly="true">
      <xsd:simpleType>
        <xsd:restriction base="dms:Text"/>
      </xsd:simpleType>
    </xsd:element>
    <xsd:element name="MediaServiceAutoTags" ma:index="10" nillable="true" ma:displayName="MediaServiceAutoTags" ma:internalName="MediaServiceAutoTags" ma:readOnly="true">
      <xsd:simpleType>
        <xsd:restriction base="dms:Text"/>
      </xsd:simpleType>
    </xsd:element>
    <xsd:element name="MediaServiceLocation" ma:index="11" nillable="true" ma:displayName="MediaServiceLocation" ma:internalName="MediaServiceLocation"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ce6d4205-15b8-4e26-b7f9-b1379895a5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MediaServiceBillingMetadata" ma:index="28"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9" nillable="true" ma:displayName="統合コンプライアンス ポリシーのプロパティ" ma:hidden="true" ma:internalName="_ip_UnifiedCompliancePolicyProperties">
      <xsd:simpleType>
        <xsd:restriction base="dms:Note"/>
      </xsd:simpleType>
    </xsd:element>
    <xsd:element name="_ip_UnifiedCompliancePolicyUIAction" ma:index="30"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22f5054-2337-48ba-aae2-5e403f532e16"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cba5a715-30cf-4a1a-bfb4-b81df17ad3fd}" ma:internalName="TaxCatchAll" ma:showField="CatchAllData" ma:web="722f5054-2337-48ba-aae2-5e403f532e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3" ma:displayName="コンテンツ タイプ"/>
        <xsd:element ref="dc:title" minOccurs="0" maxOccurs="1" ma:index="3"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2da9974-eb9a-4a96-ae9d-1aa0396d8880">
      <Terms xmlns="http://schemas.microsoft.com/office/infopath/2007/PartnerControls"/>
    </lcf76f155ced4ddcb4097134ff3c332f>
    <TaxCatchAll xmlns="722f5054-2337-48ba-aae2-5e403f532e16" xsi:nil="true"/>
    <_Flow_SignoffStatus xmlns="d2da9974-eb9a-4a96-ae9d-1aa0396d8880" xsi:nil="true"/>
    <_x30a2__x30a4__x30b3__x30f3_ xmlns="d2da9974-eb9a-4a96-ae9d-1aa0396d8880" xsi:nil="true"/>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24431CF-33E7-48A7-BA63-B23EB81984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da9974-eb9a-4a96-ae9d-1aa0396d8880"/>
    <ds:schemaRef ds:uri="http://schemas.microsoft.com/sharepoint/v3"/>
    <ds:schemaRef ds:uri="722f5054-2337-48ba-aae2-5e403f532e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5AECDB7-A674-4313-9EE9-DC919008CBFB}">
  <ds:schemaRefs>
    <ds:schemaRef ds:uri="http://schemas.microsoft.com/sharepoint/v3/contenttype/forms"/>
  </ds:schemaRefs>
</ds:datastoreItem>
</file>

<file path=customXml/itemProps3.xml><?xml version="1.0" encoding="utf-8"?>
<ds:datastoreItem xmlns:ds="http://schemas.openxmlformats.org/officeDocument/2006/customXml" ds:itemID="{0CCA632B-5992-428E-BADE-73C80DD37182}">
  <ds:schemaRefs>
    <ds:schemaRef ds:uri="d2da9974-eb9a-4a96-ae9d-1aa0396d8880"/>
    <ds:schemaRef ds:uri="http://www.w3.org/XML/1998/namespace"/>
    <ds:schemaRef ds:uri="http://schemas.microsoft.com/office/2006/documentManagement/types"/>
    <ds:schemaRef ds:uri="http://purl.org/dc/dcmitype/"/>
    <ds:schemaRef ds:uri="http://schemas.microsoft.com/office/2006/metadata/properties"/>
    <ds:schemaRef ds:uri="722f5054-2337-48ba-aae2-5e403f532e16"/>
    <ds:schemaRef ds:uri="http://schemas.microsoft.com/office/infopath/2007/PartnerControls"/>
    <ds:schemaRef ds:uri="http://schemas.microsoft.com/sharepoint/v3"/>
    <ds:schemaRef ds:uri="http://purl.org/dc/term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20</vt:i4>
      </vt:variant>
    </vt:vector>
  </HeadingPairs>
  <TitlesOfParts>
    <vt:vector size="37" baseType="lpstr">
      <vt:lpstr>サンプル一覧</vt:lpstr>
      <vt:lpstr>①サーバー　要求仕様書</vt:lpstr>
      <vt:lpstr>②開発　要求仕様書</vt:lpstr>
      <vt:lpstr>③サービス調達　要求仕様書</vt:lpstr>
      <vt:lpstr>見積書_OLD</vt:lpstr>
      <vt:lpstr>LIST</vt:lpstr>
      <vt:lpstr>➃請書</vt:lpstr>
      <vt:lpstr>⑤ガントチャート</vt:lpstr>
      <vt:lpstr>⑥業務委託届出書</vt:lpstr>
      <vt:lpstr>➆報告書</vt:lpstr>
      <vt:lpstr>申請者概要</vt:lpstr>
      <vt:lpstr>計画変更</vt:lpstr>
      <vt:lpstr>変更後</vt:lpstr>
      <vt:lpstr>積算内訳書 (2)</vt:lpstr>
      <vt:lpstr>ア．①装具・器具</vt:lpstr>
      <vt:lpstr>ア．②ソフトウェア等購入</vt:lpstr>
      <vt:lpstr>イ．①システム構築費</vt:lpstr>
      <vt:lpstr>LIST</vt:lpstr>
      <vt:lpstr>'①サーバー　要求仕様書'!Print_Area</vt:lpstr>
      <vt:lpstr>'②開発　要求仕様書'!Print_Area</vt:lpstr>
      <vt:lpstr>'③サービス調達　要求仕様書'!Print_Area</vt:lpstr>
      <vt:lpstr>'➃請書'!Print_Area</vt:lpstr>
      <vt:lpstr>⑤ガントチャート!Print_Area</vt:lpstr>
      <vt:lpstr>⑥業務委託届出書!Print_Area</vt:lpstr>
      <vt:lpstr>'➆報告書'!Print_Area</vt:lpstr>
      <vt:lpstr>ア．①装具・器具!Print_Area</vt:lpstr>
      <vt:lpstr>ア．②ソフトウェア等購入!Print_Area</vt:lpstr>
      <vt:lpstr>イ．①システム構築費!Print_Area</vt:lpstr>
      <vt:lpstr>見積書_OLD!Print_Area</vt:lpstr>
      <vt:lpstr>申請者概要!Print_Area</vt:lpstr>
      <vt:lpstr>'積算内訳書 (2)'!Print_Area</vt:lpstr>
      <vt:lpstr>⑤ガントチャート!Print_Titles</vt:lpstr>
      <vt:lpstr>⑤ガントチャート!タスク_開始</vt:lpstr>
      <vt:lpstr>⑤ガントチャート!タスク_終了</vt:lpstr>
      <vt:lpstr>⑤ガントチャート!タスク_進捗状況</vt:lpstr>
      <vt:lpstr>プロジェクトの開始</vt:lpstr>
      <vt:lpstr>週表示</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ISCO Y.Higashiguchi</dc:creator>
  <cp:keywords/>
  <dc:description/>
  <cp:lastModifiedBy>幸喜 新</cp:lastModifiedBy>
  <cp:revision/>
  <cp:lastPrinted>2025-08-13T01:21:15Z</cp:lastPrinted>
  <dcterms:created xsi:type="dcterms:W3CDTF">2025-04-09T01:10:59Z</dcterms:created>
  <dcterms:modified xsi:type="dcterms:W3CDTF">2025-08-17T23:49:25Z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0x0101009508B87EC0F9874380EABC2F454B4142</vt:lpwstr>
  </property>
  <property fmtid="{D5CDD505-2E9C-101B-9397-08002B2CF9AE}" pid="3" name="MediaServiceImageTags">
    <vt:lpwstr/>
  </property>
</Properties>
</file>